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queryTables/queryTable1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9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Planilha de Serviços" sheetId="1" r:id="rId1"/>
  </sheets>
  <externalReferences>
    <externalReference r:id="rId3"/>
    <externalReference r:id="rId4"/>
  </externalReferences>
  <definedNames>
    <definedName name="___xlnm.Print_Area_2" localSheetId="0">#REF!</definedName>
    <definedName name="___xlnm.Print_Area_2">#REF!</definedName>
    <definedName name="___xlnm.Print_Titles_2" localSheetId="0">#REF!</definedName>
    <definedName name="___xlnm.Print_Titles_2">#REF!</definedName>
    <definedName name="___xlnm.Print_Titles_3" localSheetId="0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0" hidden="1">'Planilha de Serviços'!$A$6:$W$117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'Planilha de Serviços'!$A$1:$H$117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0">'Planilha de Serviços'!$A$5:$A$30</definedName>
    <definedName name="DadosExternos10_1" localSheetId="0">'Planilha de Serviços'!$A$5:$A$30</definedName>
    <definedName name="DadosExternos10_2" localSheetId="0">'Planilha de Serviços'!$A$5:$A$30</definedName>
    <definedName name="DadosExternos11" localSheetId="0">'Planilha de Serviços'!$A$5:$A$30</definedName>
    <definedName name="DadosExternos11_1" localSheetId="0">'Planilha de Serviços'!$A$5:$A$30</definedName>
    <definedName name="DadosExternos11_2" localSheetId="0">'Planilha de Serviços'!$A$5:$A$30</definedName>
    <definedName name="DadosExternos12" localSheetId="0">'Planilha de Serviços'!$A$5:$A$30</definedName>
    <definedName name="DadosExternos12_1" localSheetId="0">'Planilha de Serviços'!$A$5:$A$30</definedName>
    <definedName name="DadosExternos12_2" localSheetId="0">'Planilha de Serviços'!$A$5:$A$30</definedName>
    <definedName name="DadosExternos13" localSheetId="0">'Planilha de Serviços'!$A$5:$A$30</definedName>
    <definedName name="DadosExternos13_1" localSheetId="0">'Planilha de Serviços'!$A$5:$A$30</definedName>
    <definedName name="DadosExternos13_2" localSheetId="0">'Planilha de Serviços'!$A$5:$A$30</definedName>
    <definedName name="DadosExternos14" localSheetId="0">'Planilha de Serviços'!$A$5:$A$30</definedName>
    <definedName name="DadosExternos14_1" localSheetId="0">'Planilha de Serviços'!$A$5:$A$30</definedName>
    <definedName name="DadosExternos14_2" localSheetId="0">'Planilha de Serviços'!$A$5:$A$30</definedName>
    <definedName name="DadosExternos15" localSheetId="0">'Planilha de Serviços'!$A$5:$A$23</definedName>
    <definedName name="DadosExternos15_1" localSheetId="0">'Planilha de Serviços'!$A$5:$A$23</definedName>
    <definedName name="DadosExternos15_2" localSheetId="0">'Planilha de Serviços'!$A$5:$A$23</definedName>
    <definedName name="DadosExternos16" localSheetId="0">'Planilha de Serviços'!$A$5:$A$23</definedName>
    <definedName name="DadosExternos16_1" localSheetId="0">'Planilha de Serviços'!$A$5:$A$23</definedName>
    <definedName name="DadosExternos16_2" localSheetId="0">'Planilha de Serviços'!$A$5:$A$23</definedName>
    <definedName name="DadosExternos17" localSheetId="0">'Planilha de Serviços'!$A$5:$A$23</definedName>
    <definedName name="DadosExternos17_1" localSheetId="0">'Planilha de Serviços'!$A$5:$A$23</definedName>
    <definedName name="DadosExternos17_2" localSheetId="0">'Planilha de Serviços'!$A$5:$A$23</definedName>
    <definedName name="DadosExternos18" localSheetId="0">'Planilha de Serviços'!$A$7:$D$23</definedName>
    <definedName name="DadosExternos18_1" localSheetId="0">'Planilha de Serviços'!$A$7:$D$23</definedName>
    <definedName name="DadosExternos18_2" localSheetId="0">'Planilha de Serviços'!$A$7:$D$23</definedName>
    <definedName name="DadosExternos19" localSheetId="0">'Planilha de Serviços'!$A$5:$A$30</definedName>
    <definedName name="DadosExternos19_1" localSheetId="0">'Planilha de Serviços'!$A$5:$A$30</definedName>
    <definedName name="DadosExternos19_2" localSheetId="0">'Planilha de Serviços'!$A$5:$A$30</definedName>
    <definedName name="DadosExternos2" localSheetId="0">'Planilha de Serviços'!$A$5:$A$23</definedName>
    <definedName name="DadosExternos2_1" localSheetId="0">'Planilha de Serviços'!$A$5:$A$23</definedName>
    <definedName name="DadosExternos2_2" localSheetId="0">'Planilha de Serviços'!$A$5:$A$23</definedName>
    <definedName name="DadosExternos20" localSheetId="0">'Planilha de Serviços'!$A$5:$A$13</definedName>
    <definedName name="DadosExternos20_1" localSheetId="0">'Planilha de Serviços'!$A$5:$A$23</definedName>
    <definedName name="DadosExternos20_2" localSheetId="0">'Planilha de Serviços'!$A$5:$A$23</definedName>
    <definedName name="DadosExternos21" localSheetId="0">'Planilha de Serviços'!$A$5:$A$13</definedName>
    <definedName name="DadosExternos21_1" localSheetId="0">'Planilha de Serviços'!$A$5:$A$23</definedName>
    <definedName name="DadosExternos21_2" localSheetId="0">'Planilha de Serviços'!$A$5:$A$23</definedName>
    <definedName name="DadosExternos22" localSheetId="0">'Planilha de Serviços'!$A$5:$A$13</definedName>
    <definedName name="DadosExternos22_1" localSheetId="0">'Planilha de Serviços'!$A$5:$A$23</definedName>
    <definedName name="DadosExternos22_2" localSheetId="0">'Planilha de Serviços'!$A$5:$A$23</definedName>
    <definedName name="DadosExternos23" localSheetId="0">'Planilha de Serviços'!$A$5:$A$30</definedName>
    <definedName name="DadosExternos23_1" localSheetId="0">'Planilha de Serviços'!$A$5:$A$30</definedName>
    <definedName name="DadosExternos23_2" localSheetId="0">'Planilha de Serviços'!$A$5:$A$30</definedName>
    <definedName name="DadosExternos24" localSheetId="0">'Planilha de Serviços'!$A$5:$A$30</definedName>
    <definedName name="DadosExternos24_1" localSheetId="0">'Planilha de Serviços'!$A$5:$A$30</definedName>
    <definedName name="DadosExternos24_2" localSheetId="0">'Planilha de Serviços'!$A$5:$A$30</definedName>
    <definedName name="DadosExternos25" localSheetId="0">'Planilha de Serviços'!$A$5:$A$30</definedName>
    <definedName name="DadosExternos25_1" localSheetId="0">'Planilha de Serviços'!$A$5:$A$30</definedName>
    <definedName name="DadosExternos25_2" localSheetId="0">'Planilha de Serviços'!$A$5:$A$30</definedName>
    <definedName name="DadosExternos26" localSheetId="0">'Planilha de Serviços'!$A$5:$A$30</definedName>
    <definedName name="DadosExternos26_1" localSheetId="0">'Planilha de Serviços'!$A$5:$A$30</definedName>
    <definedName name="DadosExternos26_2" localSheetId="0">'Planilha de Serviços'!$A$5:$A$30</definedName>
    <definedName name="DadosExternos27" localSheetId="0">'Planilha de Serviços'!$A$5:$A$30</definedName>
    <definedName name="DadosExternos27_1" localSheetId="0">'Planilha de Serviços'!$A$5:$A$30</definedName>
    <definedName name="DadosExternos27_2" localSheetId="0">'Planilha de Serviços'!$A$5:$A$30</definedName>
    <definedName name="DadosExternos28" localSheetId="0">'Planilha de Serviços'!$A$5:$A$30</definedName>
    <definedName name="DadosExternos28_1" localSheetId="0">'Planilha de Serviços'!$A$5:$A$30</definedName>
    <definedName name="DadosExternos28_2" localSheetId="0">'Planilha de Serviços'!$A$5:$A$30</definedName>
    <definedName name="DadosExternos29" localSheetId="0">'Planilha de Serviços'!$A$5:$A$30</definedName>
    <definedName name="DadosExternos29_1" localSheetId="0">'Planilha de Serviços'!$A$5:$A$30</definedName>
    <definedName name="DadosExternos29_2" localSheetId="0">'Planilha de Serviços'!$A$5:$A$30</definedName>
    <definedName name="DadosExternos30" localSheetId="0">'Planilha de Serviços'!$A$5:$A$30</definedName>
    <definedName name="DadosExternos30_1" localSheetId="0">'Planilha de Serviços'!$A$5:$A$30</definedName>
    <definedName name="DadosExternos30_2" localSheetId="0">'Planilha de Serviços'!$A$5:$A$30</definedName>
    <definedName name="DadosExternos31" localSheetId="0">'Planilha de Serviços'!$A$5:$A$30</definedName>
    <definedName name="DadosExternos31_1" localSheetId="0">'Planilha de Serviços'!$A$5:$A$30</definedName>
    <definedName name="DadosExternos31_2" localSheetId="0">'Planilha de Serviços'!$A$5:$A$30</definedName>
    <definedName name="DadosExternos32" localSheetId="0">'Planilha de Serviços'!$A$5:$A$30</definedName>
    <definedName name="DadosExternos32_1" localSheetId="0">'Planilha de Serviços'!$A$5:$A$30</definedName>
    <definedName name="DadosExternos32_2" localSheetId="0">'Planilha de Serviços'!$A$5:$A$30</definedName>
    <definedName name="DadosExternos33" localSheetId="0">'Planilha de Serviços'!$A$5:$A$30</definedName>
    <definedName name="DadosExternos33_1" localSheetId="0">'Planilha de Serviços'!$A$5:$A$30</definedName>
    <definedName name="DadosExternos33_2" localSheetId="0">'Planilha de Serviços'!$A$5:$A$30</definedName>
    <definedName name="DadosExternos34" localSheetId="0">'Planilha de Serviços'!$A$5:$A$30</definedName>
    <definedName name="DadosExternos34_1" localSheetId="0">'Planilha de Serviços'!$A$5:$A$30</definedName>
    <definedName name="DadosExternos34_2" localSheetId="0">'Planilha de Serviços'!$A$5:$A$30</definedName>
    <definedName name="DadosExternos5" localSheetId="0">'Planilha de Serviços'!$A$5:$A$23</definedName>
    <definedName name="DadosExternos5_1" localSheetId="0">'Planilha de Serviços'!$A$5:$A$23</definedName>
    <definedName name="DadosExternos5_2" localSheetId="0">'Planilha de Serviços'!$A$5:$A$23</definedName>
    <definedName name="DadosExternos6" localSheetId="0">'Planilha de Serviços'!$A$5:$A$23</definedName>
    <definedName name="DadosExternos6_1" localSheetId="0">'Planilha de Serviços'!$A$5:$A$23</definedName>
    <definedName name="DadosExternos6_2" localSheetId="0">'Planilha de Serviços'!$A$5:$A$23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0">#REF!</definedName>
    <definedName name="j">#REF!</definedName>
    <definedName name="k">"$#REF!.$A$1:$B$2408"</definedName>
    <definedName name="matriz">'[2] '!#REF!</definedName>
    <definedName name="MINUS" localSheetId="0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0">#REF!</definedName>
    <definedName name="rere">#REF!</definedName>
    <definedName name="RODAPÉ" localSheetId="0">[2]Relatório!#REF!</definedName>
    <definedName name="RODAPÉ">[2]Relatório!#REF!</definedName>
    <definedName name="rt" localSheetId="0">#REF!</definedName>
    <definedName name="rt">#REF!</definedName>
    <definedName name="S10P1" localSheetId="0">#REF!</definedName>
    <definedName name="S10P1">#REF!</definedName>
    <definedName name="S10P10" localSheetId="0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44525"/>
</workbook>
</file>

<file path=xl/connections.xml><?xml version="1.0" encoding="utf-8"?>
<connections xmlns="http://schemas.openxmlformats.org/spreadsheetml/2006/main">
  <connection id="1" name="Conexão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" name="Conexão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" name="Conexão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" name="Conexão10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" name="Conexão10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" name="Conexão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" name="Conexão1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" name="Conexão1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9" name="Conexão1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0" name="Conexão11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1" name="Conexão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2" name="Conexão1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3" name="Conexão1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4" name="Conexão1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5" name="Conexão1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6" name="Conexão1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7" name="Conexão1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8" name="Conexão1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9" name="Conexão1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0" name="Conexão1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1" name="Conexão1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2" name="Conexão1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3" name="Conexão1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4" name="Conexão1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5" name="Conexão1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6" name="Conexão1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7" name="Conexão1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8" name="Conexão1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9" name="Conexão1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0" name="Conexão18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1" name="Conexão18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2" name="Conexão1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3" name="Conexão19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4" name="Conexão19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5" name="Conexão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6" name="Conexão2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7" name="Conexão20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8" name="Conexão20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9" name="Conexão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0" name="Conexão2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1" name="Conexão2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2" name="Conexão2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3" name="Conexão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4" name="Conexão2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5" name="Conexão2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6" name="Conexão2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7" name="Conexão2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8" name="Conexão2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9" name="Conexão2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0" name="Conexão2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1" name="Conexão2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2" name="Conexão2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3" name="Conexão2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4" name="Conexão2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5" name="Conexão2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6" name="Conexão2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7" name="Conexão2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8" name="Conexão2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9" name="Conexão2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0" name="Conexão2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1" name="Conexão2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2" name="Conexão2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3" name="Conexão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4" name="Conexão3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5" name="Conexão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6" name="Conexão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7" name="Conexão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8" name="Conexão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9" name="Conexão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0" name="Conexão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1" name="Conexão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2" name="Conexão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3" name="Conexão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4" name="Conexão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5" name="Conexão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6" name="Conexão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7" name="Conexão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8" name="Conexão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9" name="Conexão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0" name="Conexão8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1" name="Conexão8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2" name="Conexão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3" name="Conexão9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4" name="Conexão9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</connections>
</file>

<file path=xl/sharedStrings.xml><?xml version="1.0" encoding="utf-8"?>
<sst xmlns="http://schemas.openxmlformats.org/spreadsheetml/2006/main" count="338" uniqueCount="215">
  <si>
    <t>PLANILHA DE SERVIÇOS - CONSTRUÇÃO CIVIL</t>
  </si>
  <si>
    <t>Município:</t>
  </si>
  <si>
    <t>PATO BRANCO -PR</t>
  </si>
  <si>
    <t xml:space="preserve">SAM  </t>
  </si>
  <si>
    <t>Projeto:</t>
  </si>
  <si>
    <t>PRAÇA PARQUE DO SOM</t>
  </si>
  <si>
    <t xml:space="preserve">LOTE nº </t>
  </si>
  <si>
    <t xml:space="preserve">Tabela de referência: SINAPI de fevereiro/2023 - sem desoneração
</t>
  </si>
  <si>
    <t>CÓDIGO</t>
  </si>
  <si>
    <t>ORIGEM</t>
  </si>
  <si>
    <t>DESCRIÇÃO DOS SERVIÇOS</t>
  </si>
  <si>
    <t>UD</t>
  </si>
  <si>
    <t>ORÇAMENTO</t>
  </si>
  <si>
    <t>FILTROS E IMPRIMIR</t>
  </si>
  <si>
    <t>QUANT</t>
  </si>
  <si>
    <t>UNIT</t>
  </si>
  <si>
    <t>PM
( R$ )</t>
  </si>
  <si>
    <t>( R$ ) - PM
TOTAIS</t>
  </si>
  <si>
    <t>ITENS</t>
  </si>
  <si>
    <t>FINAL</t>
  </si>
  <si>
    <t>Original +
Final</t>
  </si>
  <si>
    <t>Linhas da GLOBAL</t>
  </si>
  <si>
    <t>Iluminação</t>
  </si>
  <si>
    <t>Tipo de BDI a ser utilizado nos Serviços EXTRAS</t>
  </si>
  <si>
    <t>Somatória das Vias</t>
  </si>
  <si>
    <t>Diferença entre a Soma e a Multiplicação</t>
  </si>
  <si>
    <t>Após a desunificação das partes para a montagem dos lotes individuais, ACERTE OS CENTAVOS NO GLOBAL DIGITANDO "B" ou "C"</t>
  </si>
  <si>
    <t>SERVIÇOS PRELIMINARES E ADMINISTRAÇÃO DA OBRA</t>
  </si>
  <si>
    <t>ILUM</t>
  </si>
  <si>
    <t>1.1</t>
  </si>
  <si>
    <t>SERVIÇOS PRELIMINARES</t>
  </si>
  <si>
    <t>1.1.2</t>
  </si>
  <si>
    <t>LOCACAO</t>
  </si>
  <si>
    <t>SINAPI</t>
  </si>
  <si>
    <t>LOCACAO CONVENCIONAL DE OBRA, UTILIZANDO GABARITO DE TÁBUAS CORRIDAS PONTALETADAS A CADA 2,00M -  2 UTILIZAÇÕES. AF_10/2018</t>
  </si>
  <si>
    <t>M</t>
  </si>
  <si>
    <t>1.2</t>
  </si>
  <si>
    <t>ADMINISTRACAO E CANTEIRO DE OBRAS</t>
  </si>
  <si>
    <t>1.2.1</t>
  </si>
  <si>
    <t>ADMINISTRACAO DE OBRA</t>
  </si>
  <si>
    <t>1.2.1.2</t>
  </si>
  <si>
    <t>FECHAMENTOS E CONSTRUÇÕES PROVISÓRIAS</t>
  </si>
  <si>
    <t>TAPUME COM TELHA METÁLICA. AF_05/2018</t>
  </si>
  <si>
    <t>M2</t>
  </si>
  <si>
    <t>1.2.2</t>
  </si>
  <si>
    <t>BARRACAO DE OBRA</t>
  </si>
  <si>
    <t>COMPOSIÇÃO 04298</t>
  </si>
  <si>
    <t>ORSE - jan/23</t>
  </si>
  <si>
    <t>LOCAÇÃO DE CONTAINER - ESCRITÓRIO COM BANHEIRO - 6,20 x 2,40m, EQUIPADO COM AR CONDICIONADO</t>
  </si>
  <si>
    <t>MES</t>
  </si>
  <si>
    <t>1.2.3</t>
  </si>
  <si>
    <t>PLACA DE IDENTIFICAÇÃO / LETREIRO</t>
  </si>
  <si>
    <t>COMPOSIÇÃO 00051</t>
  </si>
  <si>
    <t>PLACA DE OBRA 4,00 X 2,00 M, EM CHAPA DE ACO GALVANIZADO, INCLUSIVE ARMAÇÃO EM MADEIRA E PONTALETES</t>
  </si>
  <si>
    <t>UN</t>
  </si>
  <si>
    <t>x</t>
  </si>
  <si>
    <t>SERVIÇOS EXTRAS - SERVIÇOS PRELIMINARES E ADMINISTRACAO DA OBRA</t>
  </si>
  <si>
    <t>LIMPEZA MECANIZADA DE CAMADA VEGETAL, VEGETAÇÃO E PEQUENAS ÁRVORES (DIÂMETRO DE TRONCO MENOR QUE 0,20 M), COM TRATOR DE ESTEIRAS.AF_05/2018</t>
  </si>
  <si>
    <t>COMPOSIÇÃO 20</t>
  </si>
  <si>
    <t>COMPOSIÇÃO</t>
  </si>
  <si>
    <t>REMOÇÃO DE CERCAMENTO DE MOURÕES E TELA</t>
  </si>
  <si>
    <t>COMPOSIÇÃO 21</t>
  </si>
  <si>
    <t>REMOÇÃO DE LAJOTAS SEM REAPROVEITAMENTO</t>
  </si>
  <si>
    <t>2</t>
  </si>
  <si>
    <t>MOVIMENTO DE TERRA, DRENAGEM E ÁGUAS PLUVIAIS</t>
  </si>
  <si>
    <t>2.3</t>
  </si>
  <si>
    <t>DRENAGEM E AGUAS PLUVIAIS</t>
  </si>
  <si>
    <t>2.3.5</t>
  </si>
  <si>
    <t>DRENOS COM MANTA GEOTEXTIL</t>
  </si>
  <si>
    <t>GEOTÊXTIL NÃO TECIDO 100% POLIÉSTER, RESISTÊNCIA A TRAÇÃO DE 9 KN/M (RT - 9), INSTALADO EM DRENO - FORNECIMENTO E INSTALAÇÃO. AF_07/2021</t>
  </si>
  <si>
    <t>4</t>
  </si>
  <si>
    <t>ESTRUTURAS</t>
  </si>
  <si>
    <t>4.4</t>
  </si>
  <si>
    <t>LASTROS</t>
  </si>
  <si>
    <t>4.4.2</t>
  </si>
  <si>
    <t>CONCRETO SIMPLES</t>
  </si>
  <si>
    <t>LASTRO COM MATERIAL GRANULAR (PEDRA BRITADA N.3), APLICADO EM PISOS OU LAJES SOBRE SOLO, ESPESSURA DE *10 CM*. AF_07/2019</t>
  </si>
  <si>
    <t>M3</t>
  </si>
  <si>
    <t>8</t>
  </si>
  <si>
    <t>INSTAL. ELETRICAS, TELEFONIA, SISTEMAS DE PROTEÇÃO E VENTILAÇÃO</t>
  </si>
  <si>
    <t>8.2</t>
  </si>
  <si>
    <t>INSTALAÇÕES ELÉTICAS</t>
  </si>
  <si>
    <t>8.2.3</t>
  </si>
  <si>
    <t>ELETRODUTOS E CONEXÕES</t>
  </si>
  <si>
    <t>8.2.3.1</t>
  </si>
  <si>
    <t>ELETRODUTOS PVC FLEXIVEIS</t>
  </si>
  <si>
    <t>ELETRODUTO FLEXÍVEL CORRUGADO, PVC, DN 32 MM (1"), PARA CIRCUITOS TERMINAIS, INSTALADO EM FORRO - FORNECIMENTO E INSTALAÇÃO. AF_12/2015</t>
  </si>
  <si>
    <t>ELETRODUTO FLEXÍVEL CORRUGADO REFORÇADO, PVC, DN 25 MM (3/4"), PARA CIRCUITOS TERMINAIS, INSTALADO EM FORRO - FORNECIMENTO E INSTALAÇÃO. AF_12/2015</t>
  </si>
  <si>
    <t>ELETRODUTO FLEXÍVEL CORRUGADO REFORÇADO, PVC, DN 32 MM (1"), PARA CIRCUITOS TERMINAIS, INSTALADO EM LAJE - FORNECIMENTO E INSTALAÇÃO. AF_12/2015</t>
  </si>
  <si>
    <t>8.2.3.2</t>
  </si>
  <si>
    <t>ELETRODUTOS PVC RIGIDOS</t>
  </si>
  <si>
    <t>ELETRODUTO RÍGIDO ROSCÁVEL, PVC, DN 25 MM (3/4"), PARA CIRCUITOS TERMINAIS, INSTALADO EM PAREDE - FORNECIMENTO E INSTALAÇÃO. AF_12/2015</t>
  </si>
  <si>
    <t>ELETRODUTO RÍGIDO ROSCÁVEL, PVC, DN 32 MM (1"), PARA CIRCUITOS TERMINAIS, INSTALADO EM PAREDE - FORNECIMENTO E INSTALAÇÃO. AF_12/2015</t>
  </si>
  <si>
    <t>8.2.5</t>
  </si>
  <si>
    <t>CABOS</t>
  </si>
  <si>
    <t>8.2.5.1</t>
  </si>
  <si>
    <t>ISOLAMENTO 450/750V</t>
  </si>
  <si>
    <t>CABO DE COBRE FLEXÍVEL ISOLADO, 2,5 MM², ANTI-CHAMA 450/750 V, PARA CIRCUITOS TERMINAIS - FORNECIMENTO E INSTALAÇÃO. AF_12/2015</t>
  </si>
  <si>
    <t>CABO DE COBRE FLEXÍVEL ISOLADO, 10 MM², ANTI-CHAMA 450/750 V, PARA CIRCUITOS TERMINAIS - FORNECIMENTO E INSTALAÇÃO. AF_12/2015</t>
  </si>
  <si>
    <t>8.2.8</t>
  </si>
  <si>
    <t>CAIXAS</t>
  </si>
  <si>
    <t>CAIXA ENTERRADA ELÉTRICA RETANGULAR, EM CONCRETO PRÉ-MOLDADO, FUNDO COM BRITA, DIMENSÕES INTERNAS: 0,3X0,3X0,3 M. AF_12/2020</t>
  </si>
  <si>
    <t>8.2.9</t>
  </si>
  <si>
    <t>QUADROS DE ENERGIA</t>
  </si>
  <si>
    <t>QUADRO DE DISTRIBUIÇÃO DE ENERGIA EM CHAPA DE AÇO GALVANIZADO, DE EMBUTIR, COM BARRAMENTO TRIFÁSICO, PARA 24 DISJUNTORES DIN 100A - FORNECIMENTO E INSTALAÇÃO. AF_10/2020</t>
  </si>
  <si>
    <t>8.2.11</t>
  </si>
  <si>
    <t>DISJUNTORES</t>
  </si>
  <si>
    <t>8.2.11.1</t>
  </si>
  <si>
    <t>MONOPOLARES</t>
  </si>
  <si>
    <t>DISJUNTOR MONOPOLAR TIPO DIN, CORRENTE NOMINAL DE 20A - FORNECIMENTO E INSTALAÇÃO. AF_10/2020</t>
  </si>
  <si>
    <t>8.2.11.2</t>
  </si>
  <si>
    <t>BIPOLARES</t>
  </si>
  <si>
    <t>DISJUNTOR BIPOLAR TIPO DIN, CORRENTE NOMINAL DE 20A - FORNECIMENTO E INSTALAÇÃO. AF_10/2020</t>
  </si>
  <si>
    <t>DISJUNTOR BIPOLAR TIPO DIN, CORRENTE NOMINAL DE 50A - FORNECIMENTO E INSTALAÇÃO. AF_10/2020</t>
  </si>
  <si>
    <t>8.2.21</t>
  </si>
  <si>
    <t>REATORES E OUTROS</t>
  </si>
  <si>
    <t>RELÉ FOTOELÉTRICO PARA COMANDO DE ILUMINAÇÃO EXTERNA 1000 W - FORNECIMENTO E INSTALAÇÃO. AF_08/2020</t>
  </si>
  <si>
    <t>SERVIÇOS EXTRAS - INSTALACOES ELETRICAS, TELEFONIA, SISTEMAS DE PROTEÇÃO E VENTILAÇÃO</t>
  </si>
  <si>
    <t>16.105.000032.SER</t>
  </si>
  <si>
    <t>PINI - fev/23</t>
  </si>
  <si>
    <t>ENTRADA DE ENERGIA ELÉTRICA AÉREA BIFÁSICA 50A COM POSTE DE CONCRETO, INCLUSIVE CABEAMENTO, CAIXA DE PROTEÇÃO PARA MEDIDOR E ATERRAMENTO.</t>
  </si>
  <si>
    <t>ESCAVAÇÃO MANUAL DE VALA COM PROFUNDIDADE MENOR OU IGUAL A 1,30 M. AF_02/2021 (Instalações Elétricas)</t>
  </si>
  <si>
    <t>REATERRO MANUAL APILOADO COM SOQUETE. AF_10/2017 (Instalações Elétricas)</t>
  </si>
  <si>
    <t>COMPOSIÇÃO 13</t>
  </si>
  <si>
    <t>CONTATOR MODULAR BIPOLAR 32A - FORNECIMENTO E INSTALAÇÃO</t>
  </si>
  <si>
    <t>UNID</t>
  </si>
  <si>
    <t>COMPOSIÇÃO 19</t>
  </si>
  <si>
    <t>CAIXA DE PASSAGEM METÁLICA DE SOBREPOR COM TAMPA PARAFUSADA, 20X20X10CM - FORNECIMENTO E INSTALAÇÃO</t>
  </si>
  <si>
    <t>COMPOSIÇÃO 22</t>
  </si>
  <si>
    <t>POSTE EM AÇO GALVANIZADO, RETO, FLANGEADO, H=4,50M COM DUAS LUMINÁRIAS (H=3,50M E H=4,50M) LED 60W - FORNECIMENTO E INSTALAÇÃO</t>
  </si>
  <si>
    <t>COMPOSIÇÃO 23</t>
  </si>
  <si>
    <t>MURETA DE MEDIÇÃO EM ALVENARIA, 170X75X40CM, COM PINGADEIRA - CONFORME PROJETO PRAÇA PARQUE DO SOM</t>
  </si>
  <si>
    <t>COMPOSIÇÃO 24</t>
  </si>
  <si>
    <t>LUMINÁRIA LED DE BALIZAMENTO DE SOBREPOR 5W - FORNECIMENTO E INSTALAÇÃO</t>
  </si>
  <si>
    <t>INSTAL. HIDROSANITÁRIAS, GAS-GLP, INCÊNDIO E APARELHOS</t>
  </si>
  <si>
    <t>9.3</t>
  </si>
  <si>
    <t>INSTALACOES HIDROSSANITARIAS</t>
  </si>
  <si>
    <t>9.3.12</t>
  </si>
  <si>
    <t>ENTRADA DE AGUA</t>
  </si>
  <si>
    <t>KIT CAVALETE PARA MEDIÇÃO DE ÁGUA - ENTRADA PRINCIPAL, EM PVC SOLDÁVEL DN 25 (¾")   FORNECIMENTO E INSTALAÇÃO (EXCLUSIVE HIDRÔMETRO). AF_11/2016</t>
  </si>
  <si>
    <t>HIDRÔMETRO DN 25 (¾ ), 5,0 M³/H FORNECIMENTO E INSTALAÇÃO. AF_11/2016</t>
  </si>
  <si>
    <t>CAIXA EM CONCRETO PRÉ-MOLDADO PARA ABRIGO DE HIDRÔMETRO COM DN 20 (½)  FORNECIMENTO E INSTALAÇÃO. AF_11/2016</t>
  </si>
  <si>
    <t>9.3.16</t>
  </si>
  <si>
    <t>TUBOS DE PVC - AGUA FRIA</t>
  </si>
  <si>
    <t>9.3.16.2</t>
  </si>
  <si>
    <t>INSTALADO EM RAMAL DE DISTRIBUIÇÃO</t>
  </si>
  <si>
    <t>TUBO, PVC, SOLDÁVEL, DN 25MM, INSTALADO EM RAMAL DE DISTRIBUIÇÃO DE ÁGUA - FORNECIMENTO E INSTALAÇÃO. AF_06/2022</t>
  </si>
  <si>
    <t>9.3.18</t>
  </si>
  <si>
    <t>EM RAMAL OU SUB-RAMAL DE ÁGUA</t>
  </si>
  <si>
    <t>JOELHO 90 GRAUS, PVC, SOLDÁVEL, DN 25MM, INSTALADO EM RAMAL OU SUB-RAMAL DE ÁGUA - FORNECIMENTO E INSTALAÇÃO. AF_06/2022</t>
  </si>
  <si>
    <t>TE, PVC, SOLDÁVEL, DN 25MM, INSTALADO EM RAMAL OU SUB-RAMAL DE ÁGUA - FORNECIMENTO E INSTALAÇÃO. AF_06/2022</t>
  </si>
  <si>
    <t>9.3.24</t>
  </si>
  <si>
    <t>TUBOS DE PVC - ESGOTO E AGUAS PLUVIAIS</t>
  </si>
  <si>
    <t>TUBO PVC, SERIE NORMAL, ESGOTO PREDIAL, DN 100 MM, FORNECIDO E INSTALADO EM RAMAL DE DESCARGA OU RAMAL DE ESGOTO SANITÁRIO. AF_08/2022</t>
  </si>
  <si>
    <t>9.3.26</t>
  </si>
  <si>
    <t>EM RAMAL DE DESCARGA OU RAMAL DE ESGOTO SANITÁRIO</t>
  </si>
  <si>
    <t>JOELHO 45 GRAUS, PVC, SERIE NORMAL, ESGOTO PREDIAL, DN 100 MM, JUNTA ELÁSTICA, FORNECIDO E INSTALADO EM RAMAL DE DESCARGA OU RAMAL DE ESGOTO SANITÁRIO. AF_08/2022</t>
  </si>
  <si>
    <t>JOELHO 90 GRAUS, PVC, SERIE NORMAL, ESGOTO PREDIAL, DN 100 MM, JUNTA ELÁSTICA, FORNECIDO E INSTALADO EM RAMAL DE DESCARGA OU RAMAL DE ESGOTO SANITÁRIO. AF_08/2022</t>
  </si>
  <si>
    <t>SERVIÇOS EXTRAS - INSTALACOES HIDROSANITÁRIAS, GAS-GLP, PREVENÇÃO CONTRA INCÊNDIO E APRARELHOS SANITÁRIOS</t>
  </si>
  <si>
    <t>COMPOSIÇÃO 26</t>
  </si>
  <si>
    <t>SUMIDOURO COM PAREDES DE CONCRETO ARMADO FURADO, PREENCHIDO COM BRITA Nº 4, DIÂMETRO 1,0M, H= 1,50M, CONFORME PROJETO PRAÇA PARQUE DO SOM - FORNECIMENTO E INSTALAÇÃO</t>
  </si>
  <si>
    <t>10</t>
  </si>
  <si>
    <t>REVESTIMENTOS DE PAREDES E PISOS, IMPERMEABILIZACÕES, PINTURAS E ARGAMASSAS</t>
  </si>
  <si>
    <t>10.3</t>
  </si>
  <si>
    <t>REVESTIMENTO DE PISOS</t>
  </si>
  <si>
    <t>10.3.11</t>
  </si>
  <si>
    <t>PISO EM BLOCO DE CONCRETO</t>
  </si>
  <si>
    <t>EXECUÇÃO DE PASSEIO EM PISO INTERTRAVADO, COM BLOCO RETANGULAR COR NATURAL DE 20 X 10 CM, ESPESSURA 6 CM. AF_10/2022</t>
  </si>
  <si>
    <t>EXECUÇÃO DE PASSEIO EM PISO INTERTRAVADO, COM BLOCO RETANGULAR COLORIDO DE 20 X 10 CM, ESPESSURA 6 CM. AF_10/2022</t>
  </si>
  <si>
    <t>SERVIÇOS EXTRAS - REVESTIMENTOS, IMPERMEABILIZACÕES, PINTURAS E ARGAMASSAS</t>
  </si>
  <si>
    <t>COMPOSIÇÃO 3</t>
  </si>
  <si>
    <t>EXECUÇÃO DE PASSEIO COM PLACAS DE CONCRETO PERMEÁVEL 40X40X6CM - PAGINAÇÃO PADRÃO MUNICÍPIO DE PATO BRANCO</t>
  </si>
  <si>
    <t>11</t>
  </si>
  <si>
    <t>PAVIMENTACAO E CALCAMENTO, PAISAGISMO E EQUIPAMENTOS EXTERNOS</t>
  </si>
  <si>
    <t>11.1</t>
  </si>
  <si>
    <t>PAVIMENTACAO E CALCAMENTO</t>
  </si>
  <si>
    <t>11.1.2</t>
  </si>
  <si>
    <t>REGULARIZACAO</t>
  </si>
  <si>
    <t>REGULARIZAÇÃO E COMPACTAÇÃO DE SUBLEITO DE SOLO  PREDOMINANTEMENTE ARGILOSO. AF_11/2019</t>
  </si>
  <si>
    <t>11.1.9</t>
  </si>
  <si>
    <t>MEIO-FIO E SARJETA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</si>
  <si>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</si>
  <si>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>11.2</t>
  </si>
  <si>
    <t>PAISAGISMO E EQUIPAMENTOS EXTERNOS</t>
  </si>
  <si>
    <t>11.2.2</t>
  </si>
  <si>
    <t>PLANTAS</t>
  </si>
  <si>
    <t>PLANTIO DE ÁRVORE ORNAMENTAL COM ALTURA DE MUDA MAIOR QUE 2,00 M E MENOR OU IGUAL A 4,00 M. AF_05/2018</t>
  </si>
  <si>
    <t>PLANTIO DE GRAMA ESMERALDA OU SÃO CARLOS OU CURITIBANA, EM PLACAS. AF_05/2022</t>
  </si>
  <si>
    <t>REMOÇÃO DE RAÍZES REMANESCENTES DE TRONCO DE ÁRVORE COM DIÂMETRO MAIOR OU IGUAL A 0,20 M E MENOR QUE 0,40 M.AF_05/2018</t>
  </si>
  <si>
    <t>CORTE RASO E RECORTE DE ÁRVORE COM DIÂMETRO DE TRONCO MAIOR OU IGUAL A 0,20 M E MENOR QUE 0,40 M.AF_05/2018</t>
  </si>
  <si>
    <t>SERVIÇOS EXTRAS - PAVIMENTACAO E CALCAMENTO, PAISAGISMO E EQUIPAMENTOS EXTERNOS</t>
  </si>
  <si>
    <t>LASTRO COM MATERIAL GRANULAR (PEDRA BRITADA N.2), APLICADO EM PISOS OU LAJES SOBRE SOLO. AF_08/2017</t>
  </si>
  <si>
    <t>810250E</t>
  </si>
  <si>
    <t>DER-PR fev/23</t>
  </si>
  <si>
    <t>Fincadinha de concreto - (9x19x39cm-0,0171m3/m)</t>
  </si>
  <si>
    <t>605000G</t>
  </si>
  <si>
    <t>RAMPA PARA PNE COM PISO TÁTIL (NBR 9050)</t>
  </si>
  <si>
    <t>COMPOSIÇÃO 9</t>
  </si>
  <si>
    <t>MESA EM CONCRETO COM QUATRO BANCOS PARA JOGOS - CONFORME PROJETO</t>
  </si>
  <si>
    <t>COMPOSIÇÃO 11</t>
  </si>
  <si>
    <t>BEBEDOURO EM ALVENARIA, REVESTIDO DE PASTILHAS CERÂMICAS E GRANITO, COM TORNEIRAS DO TIPO PRESSMATIC - CONFORME PROJETO</t>
  </si>
  <si>
    <t>COMPOSIÇÃO 25</t>
  </si>
  <si>
    <t>BANCO DE CONCRETO ARMADO CONTÍNUO EM "S"(CONFORME PROJETO ARQUITETÔNICO PRAÇA PARQUE DO SOM) DE CONCRETO ARMADO E REVESTIDO COM MADEIRA ITAÚBA NO ASSENTO - INCLUSO PINTURA E ILUMINAÇÃO</t>
  </si>
  <si>
    <t>COMPOSIÇÃO 27</t>
  </si>
  <si>
    <t>BANCO DE CONCRETO ARMADO TIPO 01 (CONFORME PROJETO ARQUITETÔNICO PRAÇA PARQUE DO SOM) COMPRIMENTO = 2,0M, REVESTIDO COM MADEIRA ITAÚBA NO ASSENTO - INCLUSO PINTURA</t>
  </si>
  <si>
    <t>COMPOSIÇÃO 28</t>
  </si>
  <si>
    <t>PERGOLADO COM PILARES DE CONCRETO E VIGAS E TERÇAS DE MADEIRA ITAÚBA (OU SIMILAR) CONFORME PROJETO PRAÇA PARQUE DO SOM - FORNECIMENTO E INSTALAÇÃO</t>
  </si>
  <si>
    <t>12</t>
  </si>
  <si>
    <t>DIVERSOS (LIMPEZA,ENSAIOS TECNOLÓGICOS, EQUIPAMENTOS)</t>
  </si>
  <si>
    <t>12.1</t>
  </si>
  <si>
    <t>LIMPEZAS</t>
  </si>
  <si>
    <t>12.1.2</t>
  </si>
  <si>
    <t>LIMPEZA DE PISOS</t>
  </si>
  <si>
    <t>LIMPEZA DE SUPERFÍCIE COM JATO DE ALTA PRESSÃO. AF_04/2019</t>
  </si>
  <si>
    <t>TOTAL GERAL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</si>
</sst>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yy\ \-\ ddd"/>
    <numFmt numFmtId="181" formatCode="_(#,##0.00_);[Red]_(\(#,##0.00\);_(&quot;-&quot;_);_(@_)"/>
  </numFmts>
  <fonts count="37">
    <font>
      <sz val="10"/>
      <name val="Arial"/>
      <charset val="134"/>
    </font>
    <font>
      <sz val="16"/>
      <name val="Arial"/>
      <charset val="134"/>
    </font>
    <font>
      <sz val="8"/>
      <name val="Arial"/>
      <charset val="134"/>
    </font>
    <font>
      <sz val="8"/>
      <color theme="1"/>
      <name val="Arial"/>
      <charset val="134"/>
    </font>
    <font>
      <b/>
      <sz val="16"/>
      <name val="Arial"/>
      <charset val="134"/>
    </font>
    <font>
      <sz val="16"/>
      <color theme="1"/>
      <name val="Arial"/>
      <charset val="134"/>
    </font>
    <font>
      <b/>
      <sz val="8"/>
      <name val="Arial"/>
      <charset val="134"/>
    </font>
    <font>
      <b/>
      <sz val="8"/>
      <color theme="1"/>
      <name val="Arial"/>
      <charset val="134"/>
    </font>
    <font>
      <b/>
      <sz val="8"/>
      <color rgb="FF0000FF"/>
      <name val="Arial"/>
      <charset val="134"/>
    </font>
    <font>
      <sz val="8"/>
      <color rgb="FFFF0000"/>
      <name val="Arial"/>
      <charset val="134"/>
    </font>
    <font>
      <b/>
      <sz val="8"/>
      <color indexed="8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color rgb="FF0000FF"/>
      <name val="Arial"/>
      <charset val="134"/>
    </font>
    <font>
      <sz val="9"/>
      <color theme="1"/>
      <name val="Arial"/>
      <charset val="134"/>
    </font>
    <font>
      <sz val="8"/>
      <color indexed="8"/>
      <name val="Arial"/>
      <charset val="134"/>
    </font>
    <font>
      <sz val="8"/>
      <color theme="0"/>
      <name val="Arial"/>
      <charset val="134"/>
    </font>
    <font>
      <sz val="10"/>
      <color theme="1"/>
      <name val="Calibri"/>
      <charset val="134"/>
      <scheme val="minor"/>
    </font>
    <font>
      <u/>
      <sz val="10"/>
      <color theme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1" fillId="0" borderId="0" applyFont="0" applyFill="0" applyBorder="0" applyAlignment="0" applyProtection="0"/>
    <xf numFmtId="177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7" fillId="3" borderId="4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1" applyNumberFormat="0" applyAlignment="0" applyProtection="0">
      <alignment vertical="center"/>
    </xf>
    <xf numFmtId="0" fontId="27" fillId="5" borderId="52" applyNumberFormat="0" applyAlignment="0" applyProtection="0">
      <alignment vertical="center"/>
    </xf>
    <xf numFmtId="0" fontId="28" fillId="5" borderId="51" applyNumberFormat="0" applyAlignment="0" applyProtection="0">
      <alignment vertical="center"/>
    </xf>
    <xf numFmtId="0" fontId="29" fillId="6" borderId="53" applyNumberFormat="0" applyAlignment="0" applyProtection="0">
      <alignment vertical="center"/>
    </xf>
    <xf numFmtId="0" fontId="30" fillId="0" borderId="54" applyNumberFormat="0" applyFill="0" applyAlignment="0" applyProtection="0">
      <alignment vertical="center"/>
    </xf>
    <xf numFmtId="0" fontId="31" fillId="0" borderId="5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1" fillId="0" borderId="0"/>
    <xf numFmtId="176" fontId="2" fillId="0" borderId="0" applyFont="0" applyFill="0" applyBorder="0" applyAlignment="0" applyProtection="0"/>
  </cellStyleXfs>
  <cellXfs count="14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49" fontId="4" fillId="2" borderId="2" xfId="0" applyNumberFormat="1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right" vertical="center"/>
    </xf>
    <xf numFmtId="180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Continuous" vertical="center" wrapText="1"/>
    </xf>
    <xf numFmtId="1" fontId="6" fillId="2" borderId="20" xfId="0" applyNumberFormat="1" applyFont="1" applyFill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Continuous" vertical="center"/>
    </xf>
    <xf numFmtId="176" fontId="7" fillId="2" borderId="6" xfId="1" applyFont="1" applyFill="1" applyBorder="1" applyAlignment="1" applyProtection="1">
      <alignment horizontal="centerContinuous" vertical="center"/>
    </xf>
    <xf numFmtId="4" fontId="7" fillId="2" borderId="6" xfId="0" applyNumberFormat="1" applyFont="1" applyFill="1" applyBorder="1" applyAlignment="1">
      <alignment horizontal="centerContinuous" vertical="center"/>
    </xf>
    <xf numFmtId="4" fontId="6" fillId="2" borderId="8" xfId="0" applyNumberFormat="1" applyFont="1" applyFill="1" applyBorder="1" applyAlignment="1">
      <alignment horizontal="centerContinuous" vertical="center"/>
    </xf>
    <xf numFmtId="0" fontId="6" fillId="2" borderId="22" xfId="0" applyFont="1" applyFill="1" applyBorder="1" applyAlignment="1">
      <alignment horizontal="left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/>
    </xf>
    <xf numFmtId="1" fontId="6" fillId="2" borderId="25" xfId="0" applyNumberFormat="1" applyFont="1" applyFill="1" applyBorder="1" applyAlignment="1">
      <alignment horizontal="center" vertical="center" wrapText="1"/>
    </xf>
    <xf numFmtId="176" fontId="7" fillId="2" borderId="26" xfId="1" applyFont="1" applyFill="1" applyBorder="1" applyAlignment="1" applyProtection="1">
      <alignment horizontal="center" vertical="center"/>
    </xf>
    <xf numFmtId="176" fontId="7" fillId="2" borderId="27" xfId="1" applyFont="1" applyFill="1" applyBorder="1" applyAlignment="1" applyProtection="1">
      <alignment horizontal="center" vertical="center"/>
    </xf>
    <xf numFmtId="4" fontId="7" fillId="2" borderId="28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49" fontId="7" fillId="2" borderId="31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7" fillId="2" borderId="2" xfId="1" applyFont="1" applyFill="1" applyBorder="1" applyAlignment="1" applyProtection="1">
      <alignment horizontal="center" vertical="center"/>
    </xf>
    <xf numFmtId="176" fontId="7" fillId="2" borderId="31" xfId="1" applyFont="1" applyFill="1" applyBorder="1" applyAlignment="1" applyProtection="1">
      <alignment vertical="center"/>
    </xf>
    <xf numFmtId="176" fontId="6" fillId="2" borderId="33" xfId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176" fontId="7" fillId="2" borderId="36" xfId="1" applyFont="1" applyFill="1" applyBorder="1" applyAlignment="1" applyProtection="1">
      <alignment horizontal="center" vertical="center"/>
    </xf>
    <xf numFmtId="176" fontId="7" fillId="2" borderId="11" xfId="1" applyFont="1" applyFill="1" applyBorder="1" applyAlignment="1" applyProtection="1">
      <alignment horizontal="center" vertical="center"/>
    </xf>
    <xf numFmtId="176" fontId="7" fillId="2" borderId="37" xfId="1" applyFont="1" applyFill="1" applyBorder="1" applyAlignment="1" applyProtection="1">
      <alignment vertical="center"/>
    </xf>
    <xf numFmtId="176" fontId="2" fillId="2" borderId="38" xfId="1" applyFont="1" applyFill="1" applyBorder="1" applyAlignment="1" applyProtection="1">
      <alignment vertical="center"/>
    </xf>
    <xf numFmtId="0" fontId="7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176" fontId="3" fillId="2" borderId="40" xfId="1" applyFont="1" applyFill="1" applyBorder="1" applyAlignment="1" applyProtection="1">
      <alignment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left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176" fontId="3" fillId="2" borderId="43" xfId="1" applyFont="1" applyFill="1" applyBorder="1" applyAlignment="1" applyProtection="1">
      <alignment vertical="center"/>
    </xf>
    <xf numFmtId="176" fontId="3" fillId="2" borderId="36" xfId="1" applyFont="1" applyFill="1" applyBorder="1" applyAlignment="1" applyProtection="1">
      <alignment vertical="center"/>
    </xf>
    <xf numFmtId="176" fontId="7" fillId="2" borderId="14" xfId="1" applyFont="1" applyFill="1" applyBorder="1" applyAlignment="1" applyProtection="1">
      <alignment horizontal="center" vertical="center"/>
    </xf>
    <xf numFmtId="176" fontId="7" fillId="2" borderId="35" xfId="1" applyFont="1" applyFill="1" applyBorder="1" applyAlignment="1" applyProtection="1">
      <alignment horizontal="center" vertical="center"/>
    </xf>
    <xf numFmtId="176" fontId="7" fillId="2" borderId="44" xfId="1" applyFont="1" applyFill="1" applyBorder="1" applyAlignment="1" applyProtection="1">
      <alignment vertical="center"/>
    </xf>
    <xf numFmtId="176" fontId="3" fillId="2" borderId="11" xfId="1" applyFont="1" applyFill="1" applyBorder="1" applyAlignment="1" applyProtection="1">
      <alignment vertical="center"/>
    </xf>
    <xf numFmtId="176" fontId="3" fillId="2" borderId="37" xfId="1" applyFont="1" applyFill="1" applyBorder="1" applyAlignment="1" applyProtection="1">
      <alignment vertical="center"/>
    </xf>
    <xf numFmtId="176" fontId="3" fillId="2" borderId="35" xfId="1" applyFont="1" applyFill="1" applyBorder="1" applyAlignment="1" applyProtection="1">
      <alignment vertical="center"/>
    </xf>
    <xf numFmtId="176" fontId="3" fillId="2" borderId="35" xfId="1" applyFont="1" applyFill="1" applyBorder="1" applyAlignment="1" applyProtection="1">
      <alignment vertical="center" wrapText="1"/>
    </xf>
    <xf numFmtId="176" fontId="3" fillId="2" borderId="45" xfId="1" applyFont="1" applyFill="1" applyBorder="1" applyAlignment="1" applyProtection="1">
      <alignment vertical="center"/>
    </xf>
    <xf numFmtId="49" fontId="3" fillId="2" borderId="40" xfId="0" applyNumberFormat="1" applyFont="1" applyFill="1" applyBorder="1" applyAlignment="1">
      <alignment horizontal="center" vertical="center"/>
    </xf>
    <xf numFmtId="176" fontId="9" fillId="2" borderId="38" xfId="1" applyFont="1" applyFill="1" applyBorder="1" applyAlignment="1" applyProtection="1">
      <alignment vertical="center"/>
    </xf>
    <xf numFmtId="0" fontId="2" fillId="2" borderId="40" xfId="0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10" fillId="2" borderId="41" xfId="0" applyFont="1" applyFill="1" applyBorder="1" applyAlignment="1">
      <alignment horizontal="centerContinuous" vertical="center"/>
    </xf>
    <xf numFmtId="0" fontId="10" fillId="2" borderId="11" xfId="0" applyFont="1" applyFill="1" applyBorder="1" applyAlignment="1">
      <alignment horizontal="centerContinuous" vertical="center"/>
    </xf>
    <xf numFmtId="0" fontId="10" fillId="2" borderId="37" xfId="0" applyFont="1" applyFill="1" applyBorder="1" applyAlignment="1">
      <alignment horizontal="centerContinuous" vertical="center"/>
    </xf>
    <xf numFmtId="0" fontId="2" fillId="2" borderId="37" xfId="0" applyFont="1" applyFill="1" applyBorder="1"/>
    <xf numFmtId="0" fontId="6" fillId="2" borderId="37" xfId="0" applyFont="1" applyFill="1" applyBorder="1" applyAlignment="1">
      <alignment horizontal="center" vertical="center" textRotation="90" wrapText="1"/>
    </xf>
    <xf numFmtId="0" fontId="6" fillId="2" borderId="40" xfId="0" applyFont="1" applyFill="1" applyBorder="1" applyAlignment="1">
      <alignment horizontal="center" vertical="center" textRotation="90" wrapText="1"/>
    </xf>
    <xf numFmtId="0" fontId="11" fillId="2" borderId="40" xfId="0" applyFont="1" applyFill="1" applyBorder="1" applyAlignment="1">
      <alignment horizontal="center" vertical="center" wrapText="1"/>
    </xf>
    <xf numFmtId="181" fontId="11" fillId="2" borderId="4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40" xfId="0" applyNumberFormat="1" applyFont="1" applyFill="1" applyBorder="1" applyAlignment="1">
      <alignment horizontal="center" vertical="center"/>
    </xf>
    <xf numFmtId="0" fontId="11" fillId="2" borderId="0" xfId="0" applyFont="1" applyFill="1"/>
    <xf numFmtId="181" fontId="13" fillId="2" borderId="0" xfId="50" applyNumberFormat="1" applyFont="1" applyFill="1" applyAlignment="1" applyProtection="1">
      <alignment horizontal="right" vertical="center"/>
    </xf>
    <xf numFmtId="181" fontId="13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/>
    <xf numFmtId="10" fontId="2" fillId="2" borderId="0" xfId="3" applyNumberFormat="1" applyFont="1" applyFill="1" applyProtection="1"/>
    <xf numFmtId="4" fontId="2" fillId="2" borderId="0" xfId="0" applyNumberFormat="1" applyFont="1" applyFill="1" applyAlignment="1">
      <alignment horizontal="right" vertical="center"/>
    </xf>
    <xf numFmtId="0" fontId="14" fillId="2" borderId="40" xfId="0" applyFont="1" applyFill="1" applyBorder="1" applyAlignment="1" applyProtection="1">
      <alignment horizontal="center" vertical="center"/>
      <protection locked="0"/>
    </xf>
    <xf numFmtId="10" fontId="14" fillId="2" borderId="0" xfId="3" applyNumberFormat="1" applyFont="1" applyFill="1" applyProtection="1"/>
    <xf numFmtId="0" fontId="6" fillId="2" borderId="0" xfId="0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right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1" applyFont="1" applyFill="1"/>
    <xf numFmtId="0" fontId="3" fillId="2" borderId="37" xfId="0" applyFont="1" applyFill="1" applyBorder="1" applyAlignment="1">
      <alignment horizontal="center" vertical="center"/>
    </xf>
    <xf numFmtId="0" fontId="2" fillId="2" borderId="42" xfId="6" applyFont="1" applyFill="1" applyBorder="1" applyAlignment="1" applyProtection="1">
      <alignment horizontal="left" vertical="center" wrapText="1"/>
      <protection locked="0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" fillId="2" borderId="13" xfId="49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49" fontId="7" fillId="2" borderId="40" xfId="0" applyNumberFormat="1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76" fontId="2" fillId="2" borderId="0" xfId="1" applyFont="1" applyFill="1" applyAlignment="1">
      <alignment vertical="center"/>
    </xf>
    <xf numFmtId="2" fontId="2" fillId="2" borderId="0" xfId="0" applyNumberFormat="1" applyFont="1" applyFill="1"/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_ORÇAMENTO" xfId="49"/>
    <cellStyle name="Vírgul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581026</xdr:colOff>
      <xdr:row>0</xdr:row>
      <xdr:rowOff>0</xdr:rowOff>
    </xdr:from>
    <xdr:to>
      <xdr:col>16</xdr:col>
      <xdr:colOff>476250</xdr:colOff>
      <xdr:row>4</xdr:row>
      <xdr:rowOff>28575</xdr:rowOff>
    </xdr:to>
    <xdr:sp>
      <xdr:nvSpPr>
        <xdr:cNvPr id="2" name="CaixaDeTexto 1"/>
        <xdr:cNvSpPr txBox="1"/>
      </xdr:nvSpPr>
      <xdr:spPr>
        <a:xfrm>
          <a:off x="10687050" y="0"/>
          <a:ext cx="0" cy="9810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50"/>
            <a:t>Havendo diferença entre a Multiplicação e a Somatórias das Partes, os ajustes serão na ordem das pastas do projeto em cada linha do orçamento.</a:t>
          </a:r>
          <a:endParaRPr lang="pt-BR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cotações"/>
      <sheetName val="insumos"/>
      <sheetName val="serviços"/>
      <sheetName val="Teor"/>
      <sheetName val="compos1"/>
      <sheetName val="propo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queryTables/queryTable1.xml><?xml version="1.0" encoding="utf-8"?>
<queryTable xmlns="http://schemas.openxmlformats.org/spreadsheetml/2006/main" name="DadosExternos25" preserveFormatting="0" connectionId="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0.xml><?xml version="1.0" encoding="utf-8"?>
<queryTable xmlns="http://schemas.openxmlformats.org/spreadsheetml/2006/main" name="DadosExternos33_1" preserveFormatting="0" connectionId="5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1.xml><?xml version="1.0" encoding="utf-8"?>
<queryTable xmlns="http://schemas.openxmlformats.org/spreadsheetml/2006/main" name="DadosExternos11" preserveFormatting="0" connectionId="1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2.xml><?xml version="1.0" encoding="utf-8"?>
<queryTable xmlns="http://schemas.openxmlformats.org/spreadsheetml/2006/main" name="DadosExternos16_2" preserveFormatting="0" connectionId="6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3.xml><?xml version="1.0" encoding="utf-8"?>
<queryTable xmlns="http://schemas.openxmlformats.org/spreadsheetml/2006/main" name="DadosExternos26_2" preserveFormatting="0" connectionId="3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4.xml><?xml version="1.0" encoding="utf-8"?>
<queryTable xmlns="http://schemas.openxmlformats.org/spreadsheetml/2006/main" name="DadosExternos10_2" preserveFormatting="0" connectionId="1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5.xml><?xml version="1.0" encoding="utf-8"?>
<queryTable xmlns="http://schemas.openxmlformats.org/spreadsheetml/2006/main" name="DadosExternos26_1" preserveFormatting="0" connectionId="3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6.xml><?xml version="1.0" encoding="utf-8"?>
<queryTable xmlns="http://schemas.openxmlformats.org/spreadsheetml/2006/main" name="DadosExternos21" preserveFormatting="0" connectionId="7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7.xml><?xml version="1.0" encoding="utf-8"?>
<queryTable xmlns="http://schemas.openxmlformats.org/spreadsheetml/2006/main" name="DadosExternos28_2" preserveFormatting="0" connectionId="4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8.xml><?xml version="1.0" encoding="utf-8"?>
<queryTable xmlns="http://schemas.openxmlformats.org/spreadsheetml/2006/main" name="DadosExternos11_2" preserveFormatting="0" connectionId="1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9.xml><?xml version="1.0" encoding="utf-8"?>
<queryTable xmlns="http://schemas.openxmlformats.org/spreadsheetml/2006/main" name="DadosExternos16" preserveFormatting="0" connectionId="6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.xml><?xml version="1.0" encoding="utf-8"?>
<queryTable xmlns="http://schemas.openxmlformats.org/spreadsheetml/2006/main" name="DadosExternos18_1" preserveFormatting="0" connectionId="74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queryTables/queryTable20.xml><?xml version="1.0" encoding="utf-8"?>
<queryTable xmlns="http://schemas.openxmlformats.org/spreadsheetml/2006/main" name="DadosExternos14_1" preserveFormatting="0" connectionId="2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1.xml><?xml version="1.0" encoding="utf-8"?>
<queryTable xmlns="http://schemas.openxmlformats.org/spreadsheetml/2006/main" name="DadosExternos28_1" preserveFormatting="0" connectionId="4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2.xml><?xml version="1.0" encoding="utf-8"?>
<queryTable xmlns="http://schemas.openxmlformats.org/spreadsheetml/2006/main" name="DadosExternos2_1" preserveFormatting="0" connectionId="6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3.xml><?xml version="1.0" encoding="utf-8"?>
<queryTable xmlns="http://schemas.openxmlformats.org/spreadsheetml/2006/main" name="DadosExternos22" preserveFormatting="0" connectionId="8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4.xml><?xml version="1.0" encoding="utf-8"?>
<queryTable xmlns="http://schemas.openxmlformats.org/spreadsheetml/2006/main" name="DadosExternos25_2" preserveFormatting="0" connectionId="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5.xml><?xml version="1.0" encoding="utf-8"?>
<queryTable xmlns="http://schemas.openxmlformats.org/spreadsheetml/2006/main" name="DadosExternos31_1" preserveFormatting="0" connectionId="5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6.xml><?xml version="1.0" encoding="utf-8"?>
<queryTable xmlns="http://schemas.openxmlformats.org/spreadsheetml/2006/main" name="DadosExternos21_1" preserveFormatting="0" connectionId="8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7.xml><?xml version="1.0" encoding="utf-8"?>
<queryTable xmlns="http://schemas.openxmlformats.org/spreadsheetml/2006/main" name="DadosExternos15_1" preserveFormatting="0" connectionId="6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8.xml><?xml version="1.0" encoding="utf-8"?>
<queryTable xmlns="http://schemas.openxmlformats.org/spreadsheetml/2006/main" name="DadosExternos5_1" preserveFormatting="0" connectionId="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9.xml><?xml version="1.0" encoding="utf-8"?>
<queryTable xmlns="http://schemas.openxmlformats.org/spreadsheetml/2006/main" name="DadosExternos2_2" preserveFormatting="0" connectionId="6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.xml><?xml version="1.0" encoding="utf-8"?>
<queryTable xmlns="http://schemas.openxmlformats.org/spreadsheetml/2006/main" name="DadosExternos13_2" preserveFormatting="0" connectionId="2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0.xml><?xml version="1.0" encoding="utf-8"?>
<queryTable xmlns="http://schemas.openxmlformats.org/spreadsheetml/2006/main" name="DadosExternos26" preserveFormatting="0" connectionId="3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1.xml><?xml version="1.0" encoding="utf-8"?>
<queryTable xmlns="http://schemas.openxmlformats.org/spreadsheetml/2006/main" name="DadosExternos19_2" preserveFormatting="0" connectionId="3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2.xml><?xml version="1.0" encoding="utf-8"?>
<queryTable xmlns="http://schemas.openxmlformats.org/spreadsheetml/2006/main" name="DadosExternos2" preserveFormatting="0" connectionId="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3.xml><?xml version="1.0" encoding="utf-8"?>
<queryTable xmlns="http://schemas.openxmlformats.org/spreadsheetml/2006/main" name="DadosExternos27_2" preserveFormatting="0" connectionId="3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4.xml><?xml version="1.0" encoding="utf-8"?>
<queryTable xmlns="http://schemas.openxmlformats.org/spreadsheetml/2006/main" name="DadosExternos34" preserveFormatting="0" connectionId="5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5.xml><?xml version="1.0" encoding="utf-8"?>
<queryTable xmlns="http://schemas.openxmlformats.org/spreadsheetml/2006/main" name="DadosExternos18" preserveFormatting="0" connectionId="73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queryTables/queryTable36.xml><?xml version="1.0" encoding="utf-8"?>
<queryTable xmlns="http://schemas.openxmlformats.org/spreadsheetml/2006/main" name="DadosExternos24_2" preserveFormatting="0" connectionId="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7.xml><?xml version="1.0" encoding="utf-8"?>
<queryTable xmlns="http://schemas.openxmlformats.org/spreadsheetml/2006/main" name="DadosExternos22_1" preserveFormatting="0" connectionId="8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8.xml><?xml version="1.0" encoding="utf-8"?>
<queryTable xmlns="http://schemas.openxmlformats.org/spreadsheetml/2006/main" name="DadosExternos17_2" preserveFormatting="0" connectionId="7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9.xml><?xml version="1.0" encoding="utf-8"?>
<queryTable xmlns="http://schemas.openxmlformats.org/spreadsheetml/2006/main" name="DadosExternos19" preserveFormatting="0" connectionId="2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.xml><?xml version="1.0" encoding="utf-8"?>
<queryTable xmlns="http://schemas.openxmlformats.org/spreadsheetml/2006/main" name="DadosExternos5_2" preserveFormatting="0" connectionId="1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0.xml><?xml version="1.0" encoding="utf-8"?>
<queryTable xmlns="http://schemas.openxmlformats.org/spreadsheetml/2006/main" name="DadosExternos30_1" preserveFormatting="0" connectionId="4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1.xml><?xml version="1.0" encoding="utf-8"?>
<queryTable xmlns="http://schemas.openxmlformats.org/spreadsheetml/2006/main" name="DadosExternos15_2" preserveFormatting="0" connectionId="6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2.xml><?xml version="1.0" encoding="utf-8"?>
<queryTable xmlns="http://schemas.openxmlformats.org/spreadsheetml/2006/main" name="DadosExternos20_1" preserveFormatting="0" connectionId="7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3.xml><?xml version="1.0" encoding="utf-8"?>
<queryTable xmlns="http://schemas.openxmlformats.org/spreadsheetml/2006/main" name="DadosExternos29_2" preserveFormatting="0" connectionId="4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4.xml><?xml version="1.0" encoding="utf-8"?>
<queryTable xmlns="http://schemas.openxmlformats.org/spreadsheetml/2006/main" name="DadosExternos15" preserveFormatting="0" connectionId="6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5.xml><?xml version="1.0" encoding="utf-8"?>
<queryTable xmlns="http://schemas.openxmlformats.org/spreadsheetml/2006/main" name="DadosExternos31_2" preserveFormatting="0" connectionId="5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6.xml><?xml version="1.0" encoding="utf-8"?>
<queryTable xmlns="http://schemas.openxmlformats.org/spreadsheetml/2006/main" name="DadosExternos23" preserveFormatting="0" connectionId="1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7.xml><?xml version="1.0" encoding="utf-8"?>
<queryTable xmlns="http://schemas.openxmlformats.org/spreadsheetml/2006/main" name="DadosExternos6" preserveFormatting="0" connectionId="3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8.xml><?xml version="1.0" encoding="utf-8"?>
<queryTable xmlns="http://schemas.openxmlformats.org/spreadsheetml/2006/main" name="DadosExternos6_1" preserveFormatting="0" connectionId="6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9.xml><?xml version="1.0" encoding="utf-8"?>
<queryTable xmlns="http://schemas.openxmlformats.org/spreadsheetml/2006/main" name="DadosExternos14_2" preserveFormatting="0" connectionId="2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.xml><?xml version="1.0" encoding="utf-8"?>
<queryTable xmlns="http://schemas.openxmlformats.org/spreadsheetml/2006/main" name="DadosExternos32" preserveFormatting="0" connectionId="5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0.xml><?xml version="1.0" encoding="utf-8"?>
<queryTable xmlns="http://schemas.openxmlformats.org/spreadsheetml/2006/main" name="DadosExternos27_1" preserveFormatting="0" connectionId="3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1.xml><?xml version="1.0" encoding="utf-8"?>
<queryTable xmlns="http://schemas.openxmlformats.org/spreadsheetml/2006/main" name="DadosExternos28" preserveFormatting="0" connectionId="3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2.xml><?xml version="1.0" encoding="utf-8"?>
<queryTable xmlns="http://schemas.openxmlformats.org/spreadsheetml/2006/main" name="DadosExternos17_1" preserveFormatting="0" connectionId="7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3.xml><?xml version="1.0" encoding="utf-8"?>
<queryTable xmlns="http://schemas.openxmlformats.org/spreadsheetml/2006/main" name="DadosExternos13_1" preserveFormatting="0" connectionId="2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4.xml><?xml version="1.0" encoding="utf-8"?>
<queryTable xmlns="http://schemas.openxmlformats.org/spreadsheetml/2006/main" name="DadosExternos17" preserveFormatting="0" connectionId="7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5.xml><?xml version="1.0" encoding="utf-8"?>
<queryTable xmlns="http://schemas.openxmlformats.org/spreadsheetml/2006/main" name="DadosExternos29_1" preserveFormatting="0" connectionId="4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6.xml><?xml version="1.0" encoding="utf-8"?>
<queryTable xmlns="http://schemas.openxmlformats.org/spreadsheetml/2006/main" name="DadosExternos29" preserveFormatting="0" connectionId="4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7.xml><?xml version="1.0" encoding="utf-8"?>
<queryTable xmlns="http://schemas.openxmlformats.org/spreadsheetml/2006/main" name="DadosExternos22_2" preserveFormatting="0" connectionId="8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8.xml><?xml version="1.0" encoding="utf-8"?>
<queryTable xmlns="http://schemas.openxmlformats.org/spreadsheetml/2006/main" name="DadosExternos31" preserveFormatting="0" connectionId="4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9.xml><?xml version="1.0" encoding="utf-8"?>
<queryTable xmlns="http://schemas.openxmlformats.org/spreadsheetml/2006/main" name="DadosExternos16_1" preserveFormatting="0" connectionId="6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.xml><?xml version="1.0" encoding="utf-8"?>
<queryTable xmlns="http://schemas.openxmlformats.org/spreadsheetml/2006/main" name="DadosExternos12_1" preserveFormatting="0" connectionId="2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0.xml><?xml version="1.0" encoding="utf-8"?>
<queryTable xmlns="http://schemas.openxmlformats.org/spreadsheetml/2006/main" name="DadosExternos5" preserveFormatting="0" connectionId="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1.xml><?xml version="1.0" encoding="utf-8"?>
<queryTable xmlns="http://schemas.openxmlformats.org/spreadsheetml/2006/main" name="DadosExternos30" preserveFormatting="0" connectionId="4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2.xml><?xml version="1.0" encoding="utf-8"?>
<queryTable xmlns="http://schemas.openxmlformats.org/spreadsheetml/2006/main" name="DadosExternos34_1" preserveFormatting="0" connectionId="5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3.xml><?xml version="1.0" encoding="utf-8"?>
<queryTable xmlns="http://schemas.openxmlformats.org/spreadsheetml/2006/main" name="DadosExternos6_2" preserveFormatting="0" connectionId="4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4.xml><?xml version="1.0" encoding="utf-8"?>
<queryTable xmlns="http://schemas.openxmlformats.org/spreadsheetml/2006/main" name="DadosExternos24_1" preserveFormatting="0" connectionId="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5.xml><?xml version="1.0" encoding="utf-8"?>
<queryTable xmlns="http://schemas.openxmlformats.org/spreadsheetml/2006/main" name="DadosExternos34_2" preserveFormatting="0" connectionId="6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6.xml><?xml version="1.0" encoding="utf-8"?>
<queryTable xmlns="http://schemas.openxmlformats.org/spreadsheetml/2006/main" name="DadosExternos32_2" preserveFormatting="0" connectionId="5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7.xml><?xml version="1.0" encoding="utf-8"?>
<queryTable xmlns="http://schemas.openxmlformats.org/spreadsheetml/2006/main" name="DadosExternos14" preserveFormatting="0" connectionId="2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8.xml><?xml version="1.0" encoding="utf-8"?>
<queryTable xmlns="http://schemas.openxmlformats.org/spreadsheetml/2006/main" name="DadosExternos24" preserveFormatting="0" connectionId="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9.xml><?xml version="1.0" encoding="utf-8"?>
<queryTable xmlns="http://schemas.openxmlformats.org/spreadsheetml/2006/main" name="DadosExternos10" preserveFormatting="0" connectionId="1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.xml><?xml version="1.0" encoding="utf-8"?>
<queryTable xmlns="http://schemas.openxmlformats.org/spreadsheetml/2006/main" name="DadosExternos21_2" preserveFormatting="0" connectionId="8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0.xml><?xml version="1.0" encoding="utf-8"?>
<queryTable xmlns="http://schemas.openxmlformats.org/spreadsheetml/2006/main" name="DadosExternos10_1" preserveFormatting="0" connectionId="1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1.xml><?xml version="1.0" encoding="utf-8"?>
<queryTable xmlns="http://schemas.openxmlformats.org/spreadsheetml/2006/main" name="DadosExternos27" preserveFormatting="0" connectionId="3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2.xml><?xml version="1.0" encoding="utf-8"?>
<queryTable xmlns="http://schemas.openxmlformats.org/spreadsheetml/2006/main" name="DadosExternos20" preserveFormatting="0" connectionId="7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3.xml><?xml version="1.0" encoding="utf-8"?>
<queryTable xmlns="http://schemas.openxmlformats.org/spreadsheetml/2006/main" name="DadosExternos12" preserveFormatting="0" connectionId="2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4.xml><?xml version="1.0" encoding="utf-8"?>
<queryTable xmlns="http://schemas.openxmlformats.org/spreadsheetml/2006/main" name="DadosExternos30_2" preserveFormatting="0" connectionId="4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5.xml><?xml version="1.0" encoding="utf-8"?>
<queryTable xmlns="http://schemas.openxmlformats.org/spreadsheetml/2006/main" name="DadosExternos12_2" preserveFormatting="0" connectionId="2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6.xml><?xml version="1.0" encoding="utf-8"?>
<queryTable xmlns="http://schemas.openxmlformats.org/spreadsheetml/2006/main" name="DadosExternos25_1" preserveFormatting="0" connectionId="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7.xml><?xml version="1.0" encoding="utf-8"?>
<queryTable xmlns="http://schemas.openxmlformats.org/spreadsheetml/2006/main" name="DadosExternos23_2" preserveFormatting="0" connectionId="1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8.xml><?xml version="1.0" encoding="utf-8"?>
<queryTable xmlns="http://schemas.openxmlformats.org/spreadsheetml/2006/main" name="DadosExternos11_1" preserveFormatting="0" connectionId="1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9.xml><?xml version="1.0" encoding="utf-8"?>
<queryTable xmlns="http://schemas.openxmlformats.org/spreadsheetml/2006/main" name="DadosExternos33" preserveFormatting="0" connectionId="5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.xml><?xml version="1.0" encoding="utf-8"?>
<queryTable xmlns="http://schemas.openxmlformats.org/spreadsheetml/2006/main" name="DadosExternos23_1" preserveFormatting="0" connectionId="1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0.xml><?xml version="1.0" encoding="utf-8"?>
<queryTable xmlns="http://schemas.openxmlformats.org/spreadsheetml/2006/main" name="DadosExternos32_1" preserveFormatting="0" connectionId="5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1.xml><?xml version="1.0" encoding="utf-8"?>
<queryTable xmlns="http://schemas.openxmlformats.org/spreadsheetml/2006/main" name="DadosExternos13" preserveFormatting="0" connectionId="2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2.xml><?xml version="1.0" encoding="utf-8"?>
<queryTable xmlns="http://schemas.openxmlformats.org/spreadsheetml/2006/main" name="DadosExternos19_1" preserveFormatting="0" connectionId="3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3.xml><?xml version="1.0" encoding="utf-8"?>
<queryTable xmlns="http://schemas.openxmlformats.org/spreadsheetml/2006/main" name="DadosExternos20_2" preserveFormatting="0" connectionId="7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4.xml><?xml version="1.0" encoding="utf-8"?>
<queryTable xmlns="http://schemas.openxmlformats.org/spreadsheetml/2006/main" name="DadosExternos33_2" preserveFormatting="0" connectionId="5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9.xml><?xml version="1.0" encoding="utf-8"?>
<queryTable xmlns="http://schemas.openxmlformats.org/spreadsheetml/2006/main" name="DadosExternos18_2" preserveFormatting="0" connectionId="75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queryTable" Target="../queryTables/queryTable8.xml"/><Relationship Id="rId85" Type="http://schemas.openxmlformats.org/officeDocument/2006/relationships/queryTable" Target="../queryTables/queryTable84.xml"/><Relationship Id="rId84" Type="http://schemas.openxmlformats.org/officeDocument/2006/relationships/queryTable" Target="../queryTables/queryTable83.xml"/><Relationship Id="rId83" Type="http://schemas.openxmlformats.org/officeDocument/2006/relationships/queryTable" Target="../queryTables/queryTable82.xml"/><Relationship Id="rId82" Type="http://schemas.openxmlformats.org/officeDocument/2006/relationships/queryTable" Target="../queryTables/queryTable81.xml"/><Relationship Id="rId81" Type="http://schemas.openxmlformats.org/officeDocument/2006/relationships/queryTable" Target="../queryTables/queryTable80.xml"/><Relationship Id="rId80" Type="http://schemas.openxmlformats.org/officeDocument/2006/relationships/queryTable" Target="../queryTables/queryTable79.xml"/><Relationship Id="rId8" Type="http://schemas.openxmlformats.org/officeDocument/2006/relationships/queryTable" Target="../queryTables/queryTable7.xml"/><Relationship Id="rId79" Type="http://schemas.openxmlformats.org/officeDocument/2006/relationships/queryTable" Target="../queryTables/queryTable78.xml"/><Relationship Id="rId78" Type="http://schemas.openxmlformats.org/officeDocument/2006/relationships/queryTable" Target="../queryTables/queryTable77.xml"/><Relationship Id="rId77" Type="http://schemas.openxmlformats.org/officeDocument/2006/relationships/queryTable" Target="../queryTables/queryTable76.xml"/><Relationship Id="rId76" Type="http://schemas.openxmlformats.org/officeDocument/2006/relationships/queryTable" Target="../queryTables/queryTable75.xml"/><Relationship Id="rId75" Type="http://schemas.openxmlformats.org/officeDocument/2006/relationships/queryTable" Target="../queryTables/queryTable74.xml"/><Relationship Id="rId74" Type="http://schemas.openxmlformats.org/officeDocument/2006/relationships/queryTable" Target="../queryTables/queryTable73.xml"/><Relationship Id="rId73" Type="http://schemas.openxmlformats.org/officeDocument/2006/relationships/queryTable" Target="../queryTables/queryTable72.xml"/><Relationship Id="rId72" Type="http://schemas.openxmlformats.org/officeDocument/2006/relationships/queryTable" Target="../queryTables/queryTable71.xml"/><Relationship Id="rId71" Type="http://schemas.openxmlformats.org/officeDocument/2006/relationships/queryTable" Target="../queryTables/queryTable70.xml"/><Relationship Id="rId70" Type="http://schemas.openxmlformats.org/officeDocument/2006/relationships/queryTable" Target="../queryTables/queryTable69.xml"/><Relationship Id="rId7" Type="http://schemas.openxmlformats.org/officeDocument/2006/relationships/queryTable" Target="../queryTables/queryTable6.xml"/><Relationship Id="rId69" Type="http://schemas.openxmlformats.org/officeDocument/2006/relationships/queryTable" Target="../queryTables/queryTable68.xml"/><Relationship Id="rId68" Type="http://schemas.openxmlformats.org/officeDocument/2006/relationships/queryTable" Target="../queryTables/queryTable67.xml"/><Relationship Id="rId67" Type="http://schemas.openxmlformats.org/officeDocument/2006/relationships/queryTable" Target="../queryTables/queryTable66.xml"/><Relationship Id="rId66" Type="http://schemas.openxmlformats.org/officeDocument/2006/relationships/queryTable" Target="../queryTables/queryTable65.xml"/><Relationship Id="rId65" Type="http://schemas.openxmlformats.org/officeDocument/2006/relationships/queryTable" Target="../queryTables/queryTable64.xml"/><Relationship Id="rId64" Type="http://schemas.openxmlformats.org/officeDocument/2006/relationships/queryTable" Target="../queryTables/queryTable63.xml"/><Relationship Id="rId63" Type="http://schemas.openxmlformats.org/officeDocument/2006/relationships/queryTable" Target="../queryTables/queryTable62.xml"/><Relationship Id="rId62" Type="http://schemas.openxmlformats.org/officeDocument/2006/relationships/queryTable" Target="../queryTables/queryTable61.xml"/><Relationship Id="rId61" Type="http://schemas.openxmlformats.org/officeDocument/2006/relationships/queryTable" Target="../queryTables/queryTable60.xml"/><Relationship Id="rId60" Type="http://schemas.openxmlformats.org/officeDocument/2006/relationships/queryTable" Target="../queryTables/queryTable59.xml"/><Relationship Id="rId6" Type="http://schemas.openxmlformats.org/officeDocument/2006/relationships/queryTable" Target="../queryTables/queryTable5.xml"/><Relationship Id="rId59" Type="http://schemas.openxmlformats.org/officeDocument/2006/relationships/queryTable" Target="../queryTables/queryTable58.xml"/><Relationship Id="rId58" Type="http://schemas.openxmlformats.org/officeDocument/2006/relationships/queryTable" Target="../queryTables/queryTable57.xml"/><Relationship Id="rId57" Type="http://schemas.openxmlformats.org/officeDocument/2006/relationships/queryTable" Target="../queryTables/queryTable56.xml"/><Relationship Id="rId56" Type="http://schemas.openxmlformats.org/officeDocument/2006/relationships/queryTable" Target="../queryTables/queryTable55.xml"/><Relationship Id="rId55" Type="http://schemas.openxmlformats.org/officeDocument/2006/relationships/queryTable" Target="../queryTables/queryTable54.xml"/><Relationship Id="rId54" Type="http://schemas.openxmlformats.org/officeDocument/2006/relationships/queryTable" Target="../queryTables/queryTable53.xml"/><Relationship Id="rId53" Type="http://schemas.openxmlformats.org/officeDocument/2006/relationships/queryTable" Target="../queryTables/queryTable52.xml"/><Relationship Id="rId52" Type="http://schemas.openxmlformats.org/officeDocument/2006/relationships/queryTable" Target="../queryTables/queryTable51.xml"/><Relationship Id="rId51" Type="http://schemas.openxmlformats.org/officeDocument/2006/relationships/queryTable" Target="../queryTables/queryTable50.xml"/><Relationship Id="rId50" Type="http://schemas.openxmlformats.org/officeDocument/2006/relationships/queryTable" Target="../queryTables/queryTable49.xml"/><Relationship Id="rId5" Type="http://schemas.openxmlformats.org/officeDocument/2006/relationships/queryTable" Target="../queryTables/queryTable4.xml"/><Relationship Id="rId49" Type="http://schemas.openxmlformats.org/officeDocument/2006/relationships/queryTable" Target="../queryTables/queryTable48.xml"/><Relationship Id="rId48" Type="http://schemas.openxmlformats.org/officeDocument/2006/relationships/queryTable" Target="../queryTables/queryTable47.xml"/><Relationship Id="rId47" Type="http://schemas.openxmlformats.org/officeDocument/2006/relationships/queryTable" Target="../queryTables/queryTable46.xml"/><Relationship Id="rId46" Type="http://schemas.openxmlformats.org/officeDocument/2006/relationships/queryTable" Target="../queryTables/queryTable45.xml"/><Relationship Id="rId45" Type="http://schemas.openxmlformats.org/officeDocument/2006/relationships/queryTable" Target="../queryTables/queryTable44.xml"/><Relationship Id="rId44" Type="http://schemas.openxmlformats.org/officeDocument/2006/relationships/queryTable" Target="../queryTables/queryTable43.xml"/><Relationship Id="rId43" Type="http://schemas.openxmlformats.org/officeDocument/2006/relationships/queryTable" Target="../queryTables/queryTable42.xml"/><Relationship Id="rId42" Type="http://schemas.openxmlformats.org/officeDocument/2006/relationships/queryTable" Target="../queryTables/queryTable41.xml"/><Relationship Id="rId41" Type="http://schemas.openxmlformats.org/officeDocument/2006/relationships/queryTable" Target="../queryTables/queryTable40.xml"/><Relationship Id="rId40" Type="http://schemas.openxmlformats.org/officeDocument/2006/relationships/queryTable" Target="../queryTables/queryTable39.xml"/><Relationship Id="rId4" Type="http://schemas.openxmlformats.org/officeDocument/2006/relationships/queryTable" Target="../queryTables/queryTable3.xml"/><Relationship Id="rId39" Type="http://schemas.openxmlformats.org/officeDocument/2006/relationships/queryTable" Target="../queryTables/queryTable38.xml"/><Relationship Id="rId38" Type="http://schemas.openxmlformats.org/officeDocument/2006/relationships/queryTable" Target="../queryTables/queryTable37.xml"/><Relationship Id="rId37" Type="http://schemas.openxmlformats.org/officeDocument/2006/relationships/queryTable" Target="../queryTables/queryTable36.xml"/><Relationship Id="rId36" Type="http://schemas.openxmlformats.org/officeDocument/2006/relationships/queryTable" Target="../queryTables/queryTable35.xml"/><Relationship Id="rId35" Type="http://schemas.openxmlformats.org/officeDocument/2006/relationships/queryTable" Target="../queryTables/queryTable34.xml"/><Relationship Id="rId34" Type="http://schemas.openxmlformats.org/officeDocument/2006/relationships/queryTable" Target="../queryTables/queryTable33.xml"/><Relationship Id="rId33" Type="http://schemas.openxmlformats.org/officeDocument/2006/relationships/queryTable" Target="../queryTables/queryTable32.xml"/><Relationship Id="rId32" Type="http://schemas.openxmlformats.org/officeDocument/2006/relationships/queryTable" Target="../queryTables/queryTable31.xml"/><Relationship Id="rId31" Type="http://schemas.openxmlformats.org/officeDocument/2006/relationships/queryTable" Target="../queryTables/queryTable30.xml"/><Relationship Id="rId30" Type="http://schemas.openxmlformats.org/officeDocument/2006/relationships/queryTable" Target="../queryTables/queryTable29.xml"/><Relationship Id="rId3" Type="http://schemas.openxmlformats.org/officeDocument/2006/relationships/queryTable" Target="../queryTables/queryTable2.xml"/><Relationship Id="rId29" Type="http://schemas.openxmlformats.org/officeDocument/2006/relationships/queryTable" Target="../queryTables/queryTable28.xml"/><Relationship Id="rId28" Type="http://schemas.openxmlformats.org/officeDocument/2006/relationships/queryTable" Target="../queryTables/queryTable27.xml"/><Relationship Id="rId27" Type="http://schemas.openxmlformats.org/officeDocument/2006/relationships/queryTable" Target="../queryTables/queryTable26.xml"/><Relationship Id="rId26" Type="http://schemas.openxmlformats.org/officeDocument/2006/relationships/queryTable" Target="../queryTables/queryTable25.xml"/><Relationship Id="rId25" Type="http://schemas.openxmlformats.org/officeDocument/2006/relationships/queryTable" Target="../queryTables/queryTable24.xml"/><Relationship Id="rId24" Type="http://schemas.openxmlformats.org/officeDocument/2006/relationships/queryTable" Target="../queryTables/queryTable23.xml"/><Relationship Id="rId23" Type="http://schemas.openxmlformats.org/officeDocument/2006/relationships/queryTable" Target="../queryTables/queryTable22.xml"/><Relationship Id="rId22" Type="http://schemas.openxmlformats.org/officeDocument/2006/relationships/queryTable" Target="../queryTables/queryTable21.xml"/><Relationship Id="rId21" Type="http://schemas.openxmlformats.org/officeDocument/2006/relationships/queryTable" Target="../queryTables/queryTable20.xml"/><Relationship Id="rId20" Type="http://schemas.openxmlformats.org/officeDocument/2006/relationships/queryTable" Target="../queryTables/queryTable19.xml"/><Relationship Id="rId2" Type="http://schemas.openxmlformats.org/officeDocument/2006/relationships/queryTable" Target="../queryTables/queryTable1.xml"/><Relationship Id="rId19" Type="http://schemas.openxmlformats.org/officeDocument/2006/relationships/queryTable" Target="../queryTables/queryTable18.xml"/><Relationship Id="rId18" Type="http://schemas.openxmlformats.org/officeDocument/2006/relationships/queryTable" Target="../queryTables/queryTable17.xml"/><Relationship Id="rId17" Type="http://schemas.openxmlformats.org/officeDocument/2006/relationships/queryTable" Target="../queryTables/queryTable16.xml"/><Relationship Id="rId16" Type="http://schemas.openxmlformats.org/officeDocument/2006/relationships/queryTable" Target="../queryTables/queryTable15.xml"/><Relationship Id="rId15" Type="http://schemas.openxmlformats.org/officeDocument/2006/relationships/queryTable" Target="../queryTables/queryTable14.xml"/><Relationship Id="rId14" Type="http://schemas.openxmlformats.org/officeDocument/2006/relationships/queryTable" Target="../queryTables/queryTable13.xml"/><Relationship Id="rId13" Type="http://schemas.openxmlformats.org/officeDocument/2006/relationships/queryTable" Target="../queryTables/queryTable12.xml"/><Relationship Id="rId12" Type="http://schemas.openxmlformats.org/officeDocument/2006/relationships/queryTable" Target="../queryTables/queryTable11.xml"/><Relationship Id="rId11" Type="http://schemas.openxmlformats.org/officeDocument/2006/relationships/queryTable" Target="../queryTables/queryTable10.xml"/><Relationship Id="rId10" Type="http://schemas.openxmlformats.org/officeDocument/2006/relationships/queryTable" Target="../queryTables/queryTable9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R124"/>
  <sheetViews>
    <sheetView showGridLines="0" showZeros="0" tabSelected="1" workbookViewId="0">
      <selection activeCell="G4" sqref="G4"/>
    </sheetView>
  </sheetViews>
  <sheetFormatPr defaultColWidth="13.2857142857143" defaultRowHeight="11.25"/>
  <cols>
    <col min="1" max="1" width="16" style="2" customWidth="1"/>
    <col min="2" max="2" width="12.4285714285714" style="2" customWidth="1"/>
    <col min="3" max="3" width="77.1428571428571" style="2" customWidth="1"/>
    <col min="4" max="4" width="7.57142857142857" style="2" customWidth="1"/>
    <col min="5" max="6" width="10" style="3" customWidth="1"/>
    <col min="7" max="7" width="13.5714285714286" style="3" customWidth="1"/>
    <col min="8" max="8" width="13.5714285714286" style="2" customWidth="1"/>
    <col min="9" max="11" width="7" style="2" hidden="1" customWidth="1"/>
    <col min="12" max="12" width="7.85714285714286" style="2" hidden="1" customWidth="1"/>
    <col min="13" max="13" width="7.57142857142857" style="4" hidden="1" customWidth="1"/>
    <col min="14" max="14" width="8.57142857142857" style="4" hidden="1" customWidth="1"/>
    <col min="15" max="15" width="13.2857142857143" style="5" hidden="1" customWidth="1"/>
    <col min="16" max="16" width="13.2857142857143" style="4" hidden="1" customWidth="1"/>
    <col min="17" max="17" width="25.2857142857143" style="4" hidden="1" customWidth="1" outlineLevel="1"/>
    <col min="18" max="18" width="13.2857142857143" style="4" hidden="1" customWidth="1" outlineLevel="1"/>
    <col min="19" max="23" width="13.2857142857143" style="4" customWidth="1" outlineLevel="1"/>
    <col min="24" max="16384" width="13.2857142857143" style="4"/>
  </cols>
  <sheetData>
    <row r="1" s="1" customFormat="1" ht="21" spans="1:17">
      <c r="A1" s="6" t="s">
        <v>0</v>
      </c>
      <c r="B1" s="7"/>
      <c r="C1" s="8"/>
      <c r="D1" s="8"/>
      <c r="E1" s="9"/>
      <c r="F1" s="9"/>
      <c r="G1" s="9"/>
      <c r="H1" s="10"/>
      <c r="I1" s="91"/>
      <c r="J1" s="91"/>
      <c r="K1" s="91"/>
      <c r="L1" s="91"/>
      <c r="O1" s="92"/>
      <c r="P1" s="93"/>
      <c r="Q1" s="93"/>
    </row>
    <row r="2" ht="18" customHeight="1" spans="1:17">
      <c r="A2" s="11" t="s">
        <v>1</v>
      </c>
      <c r="B2" s="12" t="s">
        <v>2</v>
      </c>
      <c r="C2" s="13"/>
      <c r="D2" s="14"/>
      <c r="E2" s="15"/>
      <c r="F2" s="15"/>
      <c r="G2" s="16" t="s">
        <v>3</v>
      </c>
      <c r="H2" s="17">
        <v>74</v>
      </c>
      <c r="I2" s="94"/>
      <c r="J2" s="94"/>
      <c r="K2" s="94"/>
      <c r="L2" s="94"/>
      <c r="P2" s="93"/>
      <c r="Q2" s="93"/>
    </row>
    <row r="3" ht="18" customHeight="1" spans="1:17">
      <c r="A3" s="18" t="s">
        <v>4</v>
      </c>
      <c r="B3" s="19" t="s">
        <v>5</v>
      </c>
      <c r="C3" s="20"/>
      <c r="D3" s="21"/>
      <c r="E3" s="22"/>
      <c r="F3" s="22"/>
      <c r="G3" s="23" t="s">
        <v>6</v>
      </c>
      <c r="H3" s="24">
        <v>3</v>
      </c>
      <c r="I3" s="94"/>
      <c r="J3" s="94"/>
      <c r="K3" s="94"/>
      <c r="L3" s="94"/>
      <c r="P3" s="93"/>
      <c r="Q3" s="93"/>
    </row>
    <row r="4" ht="18" customHeight="1" spans="1:17">
      <c r="A4" s="25" t="s">
        <v>7</v>
      </c>
      <c r="B4" s="26"/>
      <c r="C4" s="27"/>
      <c r="D4" s="28"/>
      <c r="E4" s="29"/>
      <c r="F4" s="29"/>
      <c r="G4" s="30"/>
      <c r="H4" s="31">
        <v>45196</v>
      </c>
      <c r="I4" s="94"/>
      <c r="J4" s="94"/>
      <c r="K4" s="94"/>
      <c r="L4" s="94"/>
      <c r="P4" s="93"/>
      <c r="Q4" s="93"/>
    </row>
    <row r="5" customHeight="1" spans="1:17">
      <c r="A5" s="32" t="s">
        <v>8</v>
      </c>
      <c r="B5" s="33" t="s">
        <v>9</v>
      </c>
      <c r="C5" s="34" t="s">
        <v>10</v>
      </c>
      <c r="D5" s="35" t="s">
        <v>11</v>
      </c>
      <c r="E5" s="36" t="s">
        <v>12</v>
      </c>
      <c r="F5" s="37"/>
      <c r="G5" s="38"/>
      <c r="H5" s="39"/>
      <c r="I5" s="95" t="s">
        <v>13</v>
      </c>
      <c r="J5" s="96"/>
      <c r="K5" s="97"/>
      <c r="L5" s="96"/>
      <c r="M5" s="98"/>
      <c r="P5" s="93"/>
      <c r="Q5" s="93"/>
    </row>
    <row r="6" ht="28.5" customHeight="1" spans="1:18">
      <c r="A6" s="40"/>
      <c r="B6" s="41"/>
      <c r="C6" s="42"/>
      <c r="D6" s="43"/>
      <c r="E6" s="44" t="s">
        <v>14</v>
      </c>
      <c r="F6" s="45" t="s">
        <v>15</v>
      </c>
      <c r="G6" s="46" t="s">
        <v>16</v>
      </c>
      <c r="H6" s="47" t="s">
        <v>17</v>
      </c>
      <c r="I6" s="99" t="s">
        <v>18</v>
      </c>
      <c r="J6" s="99" t="s">
        <v>19</v>
      </c>
      <c r="K6" s="100" t="s">
        <v>20</v>
      </c>
      <c r="L6" s="100" t="s">
        <v>21</v>
      </c>
      <c r="M6" s="100" t="s">
        <v>22</v>
      </c>
      <c r="N6" s="100" t="s">
        <v>23</v>
      </c>
      <c r="O6" s="101" t="s">
        <v>24</v>
      </c>
      <c r="P6" s="102" t="s">
        <v>25</v>
      </c>
      <c r="Q6" s="117" t="s">
        <v>26</v>
      </c>
      <c r="R6" s="118"/>
    </row>
    <row r="7" ht="13.5" spans="1:16">
      <c r="A7" s="48">
        <v>1</v>
      </c>
      <c r="B7" s="49"/>
      <c r="C7" s="50" t="s">
        <v>27</v>
      </c>
      <c r="D7" s="51"/>
      <c r="E7" s="52"/>
      <c r="F7" s="52"/>
      <c r="G7" s="53"/>
      <c r="H7" s="54">
        <v>42634.49</v>
      </c>
      <c r="I7" s="103" t="e">
        <f>IF(OR(#REF!&gt;0,H7&gt;0),"X","")</f>
        <v>#REF!</v>
      </c>
      <c r="J7" s="104" t="e">
        <f>IF(I7="X","x",IF(I7="xx","x",IF(G7&gt;0,"x","")))</f>
        <v>#REF!</v>
      </c>
      <c r="K7" s="104" t="e">
        <f>IF(I7="X","x",IF(I7="xx","x",IF(OR(D7&gt;0,G7&gt;0),"x","")))</f>
        <v>#REF!</v>
      </c>
      <c r="L7" s="105" t="e">
        <f t="shared" ref="L7:L70" si="0">K7</f>
        <v>#REF!</v>
      </c>
      <c r="M7" s="106" t="s">
        <v>28</v>
      </c>
      <c r="N7" s="4">
        <v>0</v>
      </c>
      <c r="O7" s="107"/>
      <c r="P7" s="107"/>
    </row>
    <row r="8" ht="12.75" spans="1:16">
      <c r="A8" s="55" t="s">
        <v>29</v>
      </c>
      <c r="B8" s="56"/>
      <c r="C8" s="57" t="s">
        <v>30</v>
      </c>
      <c r="D8" s="58"/>
      <c r="E8" s="59"/>
      <c r="F8" s="60"/>
      <c r="G8" s="61"/>
      <c r="H8" s="62"/>
      <c r="I8" s="103" t="str">
        <f>IF(OR(SUM(G9:G10)&gt;0,SUM(G9:G10)&gt;0),"xx","")</f>
        <v>xx</v>
      </c>
      <c r="J8" s="104" t="str">
        <f>IF(I8="X","x",IF(I8="xx","x",IF(G8&gt;0,"x","")))</f>
        <v>x</v>
      </c>
      <c r="K8" s="104" t="str">
        <f>IF(I8="X","x",IF(I8="xx","x",IF(OR(D8&gt;0,G8&gt;0),"x","")))</f>
        <v>x</v>
      </c>
      <c r="L8" s="105" t="str">
        <f t="shared" si="0"/>
        <v>x</v>
      </c>
      <c r="N8" s="4">
        <v>0</v>
      </c>
      <c r="O8" s="108"/>
      <c r="P8" s="109"/>
    </row>
    <row r="9" ht="12.75" spans="1:18">
      <c r="A9" s="63" t="s">
        <v>31</v>
      </c>
      <c r="B9" s="64"/>
      <c r="C9" s="57" t="s">
        <v>32</v>
      </c>
      <c r="D9" s="58"/>
      <c r="E9" s="65"/>
      <c r="F9" s="65"/>
      <c r="G9" s="65"/>
      <c r="H9" s="62"/>
      <c r="I9" s="103" t="str">
        <f>IF(OR(SUM(G10:G10)&gt;0,SUM(G10:G10)&gt;0),"xx","")</f>
        <v>xx</v>
      </c>
      <c r="J9" s="105" t="str">
        <f t="shared" ref="J9:J72" si="1">IF(I9="X","x",IF(I9="xx","x",IF(G9&gt;0,"x","")))</f>
        <v>x</v>
      </c>
      <c r="K9" s="105" t="str">
        <f t="shared" ref="K9:K71" si="2">IF(I9="X","x",IF(I9="xx","x",IF(G9&gt;0,"x","")))</f>
        <v>x</v>
      </c>
      <c r="L9" s="105" t="str">
        <f t="shared" si="0"/>
        <v>x</v>
      </c>
      <c r="M9" s="110"/>
      <c r="N9" s="111"/>
      <c r="O9" s="108" t="e">
        <f>SUM(#REF!)</f>
        <v>#REF!</v>
      </c>
      <c r="P9" s="109" t="e">
        <f t="shared" ref="P9:P72" si="3">G9-O9</f>
        <v>#REF!</v>
      </c>
      <c r="Q9" s="89" t="e">
        <f t="shared" ref="Q9:Q72" si="4">IF(P9=0,0,IF(P9&gt;0,"c","b"))</f>
        <v>#REF!</v>
      </c>
      <c r="R9" s="119"/>
    </row>
    <row r="10" ht="22.5" spans="1:18">
      <c r="A10" s="66">
        <v>99059</v>
      </c>
      <c r="B10" s="64" t="s">
        <v>33</v>
      </c>
      <c r="C10" s="67" t="s">
        <v>34</v>
      </c>
      <c r="D10" s="64" t="s">
        <v>35</v>
      </c>
      <c r="E10" s="65">
        <v>107.25</v>
      </c>
      <c r="F10" s="65">
        <v>83.09</v>
      </c>
      <c r="G10" s="65">
        <v>8911.4</v>
      </c>
      <c r="H10" s="62"/>
      <c r="I10" s="112"/>
      <c r="J10" s="105" t="str">
        <f t="shared" si="1"/>
        <v>x</v>
      </c>
      <c r="K10" s="105" t="str">
        <f t="shared" si="2"/>
        <v>x</v>
      </c>
      <c r="L10" s="105" t="str">
        <f t="shared" si="0"/>
        <v>x</v>
      </c>
      <c r="N10" s="113">
        <v>0</v>
      </c>
      <c r="O10" s="108" t="e">
        <f>SUM(#REF!)</f>
        <v>#REF!</v>
      </c>
      <c r="P10" s="109" t="e">
        <f t="shared" si="3"/>
        <v>#REF!</v>
      </c>
      <c r="Q10" s="89" t="e">
        <f t="shared" si="4"/>
        <v>#REF!</v>
      </c>
      <c r="R10" s="119"/>
    </row>
    <row r="11" ht="12.75" spans="1:18">
      <c r="A11" s="68" t="s">
        <v>36</v>
      </c>
      <c r="B11" s="64"/>
      <c r="C11" s="69" t="s">
        <v>37</v>
      </c>
      <c r="D11" s="58">
        <v>0</v>
      </c>
      <c r="E11" s="59">
        <v>0</v>
      </c>
      <c r="F11" s="60">
        <v>0</v>
      </c>
      <c r="G11" s="61">
        <v>0</v>
      </c>
      <c r="H11" s="62"/>
      <c r="I11" s="103" t="str">
        <f>IF(OR(SUM(G13:G18)&gt;0,SUM(G13:G18)&gt;0),"xx","")</f>
        <v>xx</v>
      </c>
      <c r="J11" s="105" t="str">
        <f t="shared" si="1"/>
        <v>x</v>
      </c>
      <c r="K11" s="105" t="str">
        <f t="shared" si="2"/>
        <v>x</v>
      </c>
      <c r="L11" s="105" t="str">
        <f t="shared" si="0"/>
        <v>x</v>
      </c>
      <c r="M11" s="106" t="s">
        <v>28</v>
      </c>
      <c r="N11" s="111"/>
      <c r="O11" s="108" t="e">
        <f>SUM(#REF!)</f>
        <v>#REF!</v>
      </c>
      <c r="P11" s="109" t="e">
        <f t="shared" si="3"/>
        <v>#REF!</v>
      </c>
      <c r="Q11" s="89" t="e">
        <f t="shared" si="4"/>
        <v>#REF!</v>
      </c>
      <c r="R11" s="119"/>
    </row>
    <row r="12" ht="12.75" spans="1:18">
      <c r="A12" s="68" t="s">
        <v>38</v>
      </c>
      <c r="B12" s="64"/>
      <c r="C12" s="69" t="s">
        <v>39</v>
      </c>
      <c r="D12" s="58">
        <v>0</v>
      </c>
      <c r="E12" s="59">
        <v>0</v>
      </c>
      <c r="F12" s="60">
        <v>0</v>
      </c>
      <c r="G12" s="61">
        <v>0</v>
      </c>
      <c r="H12" s="62"/>
      <c r="I12" s="103" t="str">
        <f>IF(OR(SUM(G13:G14)&gt;0,SUM(G13:G14)&gt;0),"xx","")</f>
        <v>xx</v>
      </c>
      <c r="J12" s="105" t="str">
        <f t="shared" si="1"/>
        <v>x</v>
      </c>
      <c r="K12" s="105" t="str">
        <f t="shared" si="2"/>
        <v>x</v>
      </c>
      <c r="L12" s="105" t="str">
        <f t="shared" si="0"/>
        <v>x</v>
      </c>
      <c r="M12" s="110"/>
      <c r="N12" s="111"/>
      <c r="O12" s="108" t="e">
        <f>SUM(#REF!)</f>
        <v>#REF!</v>
      </c>
      <c r="P12" s="109" t="e">
        <f t="shared" si="3"/>
        <v>#REF!</v>
      </c>
      <c r="Q12" s="89" t="e">
        <f t="shared" si="4"/>
        <v>#REF!</v>
      </c>
      <c r="R12" s="119"/>
    </row>
    <row r="13" ht="12.75" spans="1:18">
      <c r="A13" s="68" t="s">
        <v>40</v>
      </c>
      <c r="B13" s="64"/>
      <c r="C13" s="69" t="s">
        <v>41</v>
      </c>
      <c r="D13" s="58">
        <v>0</v>
      </c>
      <c r="E13" s="59">
        <v>0</v>
      </c>
      <c r="F13" s="60">
        <v>0</v>
      </c>
      <c r="G13" s="61">
        <v>0</v>
      </c>
      <c r="H13" s="62"/>
      <c r="I13" s="103" t="str">
        <f>IF(OR(SUM(G14:G14)&gt;0,SUM(G14:G14)&gt;0),"xx","")</f>
        <v>xx</v>
      </c>
      <c r="J13" s="105" t="str">
        <f t="shared" si="1"/>
        <v>x</v>
      </c>
      <c r="K13" s="105" t="str">
        <f t="shared" si="2"/>
        <v>x</v>
      </c>
      <c r="L13" s="105" t="str">
        <f t="shared" si="0"/>
        <v>x</v>
      </c>
      <c r="M13" s="110"/>
      <c r="N13" s="111"/>
      <c r="O13" s="108" t="e">
        <f>SUM(#REF!)</f>
        <v>#REF!</v>
      </c>
      <c r="P13" s="109" t="e">
        <f t="shared" si="3"/>
        <v>#REF!</v>
      </c>
      <c r="Q13" s="89" t="e">
        <f t="shared" si="4"/>
        <v>#REF!</v>
      </c>
      <c r="R13" s="119"/>
    </row>
    <row r="14" ht="12.75" spans="1:18">
      <c r="A14" s="70">
        <v>98459</v>
      </c>
      <c r="B14" s="64" t="s">
        <v>33</v>
      </c>
      <c r="C14" s="67" t="s">
        <v>42</v>
      </c>
      <c r="D14" s="64" t="s">
        <v>43</v>
      </c>
      <c r="E14" s="65">
        <v>100</v>
      </c>
      <c r="F14" s="65">
        <v>174.82</v>
      </c>
      <c r="G14" s="65">
        <v>17482</v>
      </c>
      <c r="H14" s="62"/>
      <c r="I14" s="112"/>
      <c r="J14" s="105" t="str">
        <f t="shared" si="1"/>
        <v>x</v>
      </c>
      <c r="K14" s="105" t="str">
        <f t="shared" si="2"/>
        <v>x</v>
      </c>
      <c r="L14" s="105" t="str">
        <f t="shared" si="0"/>
        <v>x</v>
      </c>
      <c r="M14" s="110"/>
      <c r="N14" s="113">
        <v>0</v>
      </c>
      <c r="O14" s="108" t="e">
        <f>SUM(#REF!)</f>
        <v>#REF!</v>
      </c>
      <c r="P14" s="109" t="e">
        <f t="shared" si="3"/>
        <v>#REF!</v>
      </c>
      <c r="Q14" s="89" t="e">
        <f t="shared" si="4"/>
        <v>#REF!</v>
      </c>
      <c r="R14" s="119"/>
    </row>
    <row r="15" ht="12.75" spans="1:18">
      <c r="A15" s="68" t="s">
        <v>44</v>
      </c>
      <c r="B15" s="64"/>
      <c r="C15" s="69" t="s">
        <v>45</v>
      </c>
      <c r="D15" s="58">
        <v>0</v>
      </c>
      <c r="E15" s="59">
        <v>0</v>
      </c>
      <c r="F15" s="60">
        <v>0</v>
      </c>
      <c r="G15" s="61">
        <v>0</v>
      </c>
      <c r="H15" s="62"/>
      <c r="I15" s="103" t="str">
        <f>IF(OR(SUM(G16:G16)&gt;0,SUM(G16:G16)&gt;0),"xx","")</f>
        <v>xx</v>
      </c>
      <c r="J15" s="105" t="str">
        <f t="shared" si="1"/>
        <v>x</v>
      </c>
      <c r="K15" s="105" t="str">
        <f t="shared" si="2"/>
        <v>x</v>
      </c>
      <c r="L15" s="105" t="str">
        <f t="shared" si="0"/>
        <v>x</v>
      </c>
      <c r="M15" s="110"/>
      <c r="N15" s="111"/>
      <c r="O15" s="108" t="e">
        <f>SUM(#REF!)</f>
        <v>#REF!</v>
      </c>
      <c r="P15" s="109" t="e">
        <f t="shared" si="3"/>
        <v>#REF!</v>
      </c>
      <c r="Q15" s="89" t="e">
        <f t="shared" si="4"/>
        <v>#REF!</v>
      </c>
      <c r="R15" s="119"/>
    </row>
    <row r="16" ht="12.75" spans="1:18">
      <c r="A16" s="71" t="s">
        <v>46</v>
      </c>
      <c r="B16" s="72" t="s">
        <v>47</v>
      </c>
      <c r="C16" s="67" t="s">
        <v>48</v>
      </c>
      <c r="D16" s="64" t="s">
        <v>49</v>
      </c>
      <c r="E16" s="65">
        <v>6</v>
      </c>
      <c r="F16" s="65">
        <v>1757.26</v>
      </c>
      <c r="G16" s="65">
        <v>10543.56</v>
      </c>
      <c r="H16" s="62"/>
      <c r="J16" s="105" t="str">
        <f t="shared" si="1"/>
        <v>x</v>
      </c>
      <c r="K16" s="105" t="str">
        <f t="shared" si="2"/>
        <v>x</v>
      </c>
      <c r="L16" s="105" t="str">
        <f t="shared" si="0"/>
        <v>x</v>
      </c>
      <c r="M16" s="110"/>
      <c r="N16" s="113">
        <v>0</v>
      </c>
      <c r="O16" s="108" t="e">
        <f>SUM(#REF!)</f>
        <v>#REF!</v>
      </c>
      <c r="P16" s="109" t="e">
        <f t="shared" si="3"/>
        <v>#REF!</v>
      </c>
      <c r="Q16" s="89" t="e">
        <f t="shared" si="4"/>
        <v>#REF!</v>
      </c>
      <c r="R16" s="119"/>
    </row>
    <row r="17" ht="12.75" spans="1:18">
      <c r="A17" s="68" t="s">
        <v>50</v>
      </c>
      <c r="B17" s="64"/>
      <c r="C17" s="69" t="s">
        <v>51</v>
      </c>
      <c r="D17" s="58">
        <v>0</v>
      </c>
      <c r="E17" s="59">
        <v>0</v>
      </c>
      <c r="F17" s="60">
        <v>0</v>
      </c>
      <c r="G17" s="61">
        <v>0</v>
      </c>
      <c r="H17" s="62"/>
      <c r="I17" s="103" t="str">
        <f>IF(OR(SUM(G18:G18)&gt;0,SUM(G18:G18)&gt;0),"xx","")</f>
        <v>xx</v>
      </c>
      <c r="J17" s="105" t="str">
        <f t="shared" si="1"/>
        <v>x</v>
      </c>
      <c r="K17" s="105" t="str">
        <f t="shared" si="2"/>
        <v>x</v>
      </c>
      <c r="L17" s="105" t="str">
        <f t="shared" si="0"/>
        <v>x</v>
      </c>
      <c r="M17" s="106" t="s">
        <v>28</v>
      </c>
      <c r="N17" s="111"/>
      <c r="O17" s="108" t="e">
        <f>SUM(#REF!)</f>
        <v>#REF!</v>
      </c>
      <c r="P17" s="109" t="e">
        <f t="shared" si="3"/>
        <v>#REF!</v>
      </c>
      <c r="Q17" s="89" t="e">
        <f t="shared" si="4"/>
        <v>#REF!</v>
      </c>
      <c r="R17" s="119"/>
    </row>
    <row r="18" ht="22.5" spans="1:18">
      <c r="A18" s="70" t="s">
        <v>52</v>
      </c>
      <c r="B18" s="72" t="s">
        <v>47</v>
      </c>
      <c r="C18" s="67" t="s">
        <v>53</v>
      </c>
      <c r="D18" s="64" t="s">
        <v>54</v>
      </c>
      <c r="E18" s="65">
        <v>1</v>
      </c>
      <c r="F18" s="65">
        <v>3671.01</v>
      </c>
      <c r="G18" s="65">
        <v>3671.01</v>
      </c>
      <c r="H18" s="62"/>
      <c r="J18" s="105" t="str">
        <f t="shared" si="1"/>
        <v>x</v>
      </c>
      <c r="K18" s="105" t="str">
        <f t="shared" si="2"/>
        <v>x</v>
      </c>
      <c r="L18" s="105" t="str">
        <f t="shared" si="0"/>
        <v>x</v>
      </c>
      <c r="M18" s="106" t="s">
        <v>28</v>
      </c>
      <c r="N18" s="113"/>
      <c r="O18" s="108" t="e">
        <f>SUM(#REF!)</f>
        <v>#REF!</v>
      </c>
      <c r="P18" s="109" t="e">
        <f t="shared" si="3"/>
        <v>#REF!</v>
      </c>
      <c r="Q18" s="89" t="e">
        <f t="shared" si="4"/>
        <v>#REF!</v>
      </c>
      <c r="R18" s="119"/>
    </row>
    <row r="19" ht="12.75" spans="1:18">
      <c r="A19" s="70" t="s">
        <v>55</v>
      </c>
      <c r="B19" s="64"/>
      <c r="C19" s="73" t="s">
        <v>56</v>
      </c>
      <c r="D19" s="58">
        <v>0</v>
      </c>
      <c r="E19" s="60">
        <v>0</v>
      </c>
      <c r="F19" s="60">
        <v>0</v>
      </c>
      <c r="G19" s="61">
        <v>0</v>
      </c>
      <c r="H19" s="62"/>
      <c r="I19" s="103" t="str">
        <f>IF(OR(SUM(G20:G22)&gt;0,SUM(G20:G22)&gt;0),"xx","")</f>
        <v>xx</v>
      </c>
      <c r="J19" s="105" t="str">
        <f t="shared" si="1"/>
        <v>x</v>
      </c>
      <c r="K19" s="105" t="str">
        <f t="shared" si="2"/>
        <v>x</v>
      </c>
      <c r="L19" s="105" t="str">
        <f t="shared" si="0"/>
        <v>x</v>
      </c>
      <c r="M19" s="110"/>
      <c r="N19" s="114"/>
      <c r="O19" s="108" t="e">
        <f>SUM(#REF!)</f>
        <v>#REF!</v>
      </c>
      <c r="P19" s="109" t="e">
        <f t="shared" si="3"/>
        <v>#REF!</v>
      </c>
      <c r="Q19" s="89" t="e">
        <f t="shared" si="4"/>
        <v>#REF!</v>
      </c>
      <c r="R19" s="119"/>
    </row>
    <row r="20" ht="22.5" spans="1:18">
      <c r="A20" s="74">
        <v>98525</v>
      </c>
      <c r="B20" s="72" t="s">
        <v>33</v>
      </c>
      <c r="C20" s="75" t="s">
        <v>57</v>
      </c>
      <c r="D20" s="76" t="s">
        <v>43</v>
      </c>
      <c r="E20" s="77">
        <v>774.12</v>
      </c>
      <c r="F20" s="77">
        <v>0.52</v>
      </c>
      <c r="G20" s="78">
        <v>402.54</v>
      </c>
      <c r="H20" s="62"/>
      <c r="I20" s="112"/>
      <c r="J20" s="105" t="str">
        <f t="shared" si="1"/>
        <v>x</v>
      </c>
      <c r="K20" s="105" t="str">
        <f t="shared" si="2"/>
        <v>x</v>
      </c>
      <c r="L20" s="105" t="str">
        <f t="shared" si="0"/>
        <v>x</v>
      </c>
      <c r="M20" s="110"/>
      <c r="N20" s="113">
        <v>0</v>
      </c>
      <c r="O20" s="108" t="e">
        <f>SUM(#REF!)</f>
        <v>#REF!</v>
      </c>
      <c r="P20" s="109" t="e">
        <f t="shared" si="3"/>
        <v>#REF!</v>
      </c>
      <c r="Q20" s="89" t="e">
        <f t="shared" si="4"/>
        <v>#REF!</v>
      </c>
      <c r="R20" s="119"/>
    </row>
    <row r="21" ht="12.75" spans="1:18">
      <c r="A21" s="74" t="s">
        <v>58</v>
      </c>
      <c r="B21" s="72" t="s">
        <v>59</v>
      </c>
      <c r="C21" s="75" t="s">
        <v>60</v>
      </c>
      <c r="D21" s="76" t="s">
        <v>35</v>
      </c>
      <c r="E21" s="77">
        <v>37</v>
      </c>
      <c r="F21" s="77">
        <v>22.22</v>
      </c>
      <c r="G21" s="78">
        <v>822.14</v>
      </c>
      <c r="H21" s="62"/>
      <c r="I21" s="112"/>
      <c r="J21" s="105" t="str">
        <f t="shared" si="1"/>
        <v>x</v>
      </c>
      <c r="K21" s="105" t="str">
        <f t="shared" si="2"/>
        <v>x</v>
      </c>
      <c r="L21" s="105" t="str">
        <f t="shared" si="0"/>
        <v>x</v>
      </c>
      <c r="M21" s="110"/>
      <c r="N21" s="113"/>
      <c r="O21" s="108" t="e">
        <f>SUM(#REF!)</f>
        <v>#REF!</v>
      </c>
      <c r="P21" s="109" t="e">
        <f t="shared" si="3"/>
        <v>#REF!</v>
      </c>
      <c r="Q21" s="89" t="e">
        <f t="shared" si="4"/>
        <v>#REF!</v>
      </c>
      <c r="R21" s="119"/>
    </row>
    <row r="22" ht="13.5" spans="1:18">
      <c r="A22" s="74" t="s">
        <v>61</v>
      </c>
      <c r="B22" s="72" t="s">
        <v>59</v>
      </c>
      <c r="C22" s="75" t="s">
        <v>62</v>
      </c>
      <c r="D22" s="76" t="s">
        <v>43</v>
      </c>
      <c r="E22" s="77">
        <v>104</v>
      </c>
      <c r="F22" s="77">
        <v>7.71</v>
      </c>
      <c r="G22" s="78">
        <v>801.84</v>
      </c>
      <c r="H22" s="62"/>
      <c r="I22" s="112"/>
      <c r="J22" s="105" t="str">
        <f t="shared" si="1"/>
        <v>x</v>
      </c>
      <c r="K22" s="105" t="str">
        <f t="shared" si="2"/>
        <v>x</v>
      </c>
      <c r="L22" s="105" t="str">
        <f t="shared" si="0"/>
        <v>x</v>
      </c>
      <c r="M22" s="110"/>
      <c r="N22" s="113"/>
      <c r="O22" s="108" t="e">
        <f>SUM(#REF!)</f>
        <v>#REF!</v>
      </c>
      <c r="P22" s="109" t="e">
        <f t="shared" si="3"/>
        <v>#REF!</v>
      </c>
      <c r="Q22" s="89" t="e">
        <f t="shared" si="4"/>
        <v>#REF!</v>
      </c>
      <c r="R22" s="119"/>
    </row>
    <row r="23" ht="13.5" spans="1:18">
      <c r="A23" s="48" t="s">
        <v>63</v>
      </c>
      <c r="B23" s="49"/>
      <c r="C23" s="50" t="s">
        <v>64</v>
      </c>
      <c r="D23" s="51">
        <v>0</v>
      </c>
      <c r="E23" s="52">
        <v>0</v>
      </c>
      <c r="F23" s="52">
        <v>0</v>
      </c>
      <c r="G23" s="53">
        <v>0</v>
      </c>
      <c r="H23" s="54">
        <v>3079.64</v>
      </c>
      <c r="I23" s="115" t="e">
        <f>IF(OR(#REF!&gt;0,H23&gt;0),"X","")</f>
        <v>#REF!</v>
      </c>
      <c r="J23" s="105" t="e">
        <f t="shared" si="1"/>
        <v>#REF!</v>
      </c>
      <c r="K23" s="105" t="e">
        <f t="shared" si="2"/>
        <v>#REF!</v>
      </c>
      <c r="L23" s="105" t="e">
        <f t="shared" si="0"/>
        <v>#REF!</v>
      </c>
      <c r="M23" s="110"/>
      <c r="N23" s="114"/>
      <c r="O23" s="108" t="e">
        <f>SUM(#REF!)</f>
        <v>#REF!</v>
      </c>
      <c r="P23" s="109" t="e">
        <f t="shared" si="3"/>
        <v>#REF!</v>
      </c>
      <c r="Q23" s="89" t="e">
        <f t="shared" si="4"/>
        <v>#REF!</v>
      </c>
      <c r="R23" s="119"/>
    </row>
    <row r="24" ht="12.75" spans="1:18">
      <c r="A24" s="68" t="s">
        <v>65</v>
      </c>
      <c r="B24" s="64"/>
      <c r="C24" s="73" t="s">
        <v>66</v>
      </c>
      <c r="D24" s="58">
        <v>0</v>
      </c>
      <c r="E24" s="79">
        <v>0</v>
      </c>
      <c r="F24" s="80">
        <v>0</v>
      </c>
      <c r="G24" s="81">
        <v>0</v>
      </c>
      <c r="H24" s="62"/>
      <c r="I24" s="115" t="str">
        <f>IF(OR(SUM(G24:G26)&gt;0,SUM(G24:G26)&gt;0),"xx","")</f>
        <v>xx</v>
      </c>
      <c r="J24" s="105" t="str">
        <f t="shared" si="1"/>
        <v>x</v>
      </c>
      <c r="K24" s="105" t="str">
        <f t="shared" si="2"/>
        <v>x</v>
      </c>
      <c r="L24" s="105" t="str">
        <f t="shared" si="0"/>
        <v>x</v>
      </c>
      <c r="M24" s="110"/>
      <c r="N24" s="114"/>
      <c r="O24" s="108" t="e">
        <f>SUM(#REF!)</f>
        <v>#REF!</v>
      </c>
      <c r="P24" s="109" t="e">
        <f t="shared" si="3"/>
        <v>#REF!</v>
      </c>
      <c r="Q24" s="89" t="e">
        <f t="shared" si="4"/>
        <v>#REF!</v>
      </c>
      <c r="R24" s="119"/>
    </row>
    <row r="25" ht="12.75" spans="1:18">
      <c r="A25" s="68" t="s">
        <v>67</v>
      </c>
      <c r="B25" s="64"/>
      <c r="C25" s="73" t="s">
        <v>68</v>
      </c>
      <c r="D25" s="58">
        <v>0</v>
      </c>
      <c r="E25" s="82">
        <v>0</v>
      </c>
      <c r="F25" s="82">
        <v>0</v>
      </c>
      <c r="G25" s="83">
        <v>0</v>
      </c>
      <c r="H25" s="62"/>
      <c r="I25" s="115" t="str">
        <f>IF(OR(SUM(G26:G26)&gt;0,SUM(G26:G26)&gt;0),"xx","")</f>
        <v>xx</v>
      </c>
      <c r="J25" s="105" t="str">
        <f t="shared" si="1"/>
        <v>x</v>
      </c>
      <c r="K25" s="105" t="str">
        <f t="shared" si="2"/>
        <v>x</v>
      </c>
      <c r="L25" s="105" t="str">
        <f t="shared" si="0"/>
        <v>x</v>
      </c>
      <c r="M25" s="110"/>
      <c r="N25" s="114"/>
      <c r="O25" s="108" t="e">
        <f>SUM(#REF!)</f>
        <v>#REF!</v>
      </c>
      <c r="P25" s="109" t="e">
        <f t="shared" si="3"/>
        <v>#REF!</v>
      </c>
      <c r="Q25" s="89" t="e">
        <f t="shared" si="4"/>
        <v>#REF!</v>
      </c>
      <c r="R25" s="119"/>
    </row>
    <row r="26" ht="23.25" spans="1:18">
      <c r="A26" s="70">
        <v>102712</v>
      </c>
      <c r="B26" s="64" t="s">
        <v>33</v>
      </c>
      <c r="C26" s="67" t="s">
        <v>69</v>
      </c>
      <c r="D26" s="64" t="s">
        <v>43</v>
      </c>
      <c r="E26" s="65">
        <v>275.46</v>
      </c>
      <c r="F26" s="65">
        <v>11.18</v>
      </c>
      <c r="G26" s="65">
        <v>3079.64</v>
      </c>
      <c r="H26" s="62"/>
      <c r="I26" s="112"/>
      <c r="J26" s="105" t="str">
        <f t="shared" si="1"/>
        <v>x</v>
      </c>
      <c r="K26" s="105" t="str">
        <f t="shared" si="2"/>
        <v>x</v>
      </c>
      <c r="L26" s="105" t="str">
        <f t="shared" si="0"/>
        <v>x</v>
      </c>
      <c r="M26" s="110"/>
      <c r="N26" s="113">
        <v>0</v>
      </c>
      <c r="O26" s="108" t="e">
        <f>SUM(#REF!)</f>
        <v>#REF!</v>
      </c>
      <c r="P26" s="109" t="e">
        <f t="shared" si="3"/>
        <v>#REF!</v>
      </c>
      <c r="Q26" s="89" t="e">
        <f t="shared" si="4"/>
        <v>#REF!</v>
      </c>
      <c r="R26" s="119"/>
    </row>
    <row r="27" ht="13.5" spans="1:18">
      <c r="A27" s="48" t="s">
        <v>70</v>
      </c>
      <c r="B27" s="49"/>
      <c r="C27" s="50" t="s">
        <v>71</v>
      </c>
      <c r="D27" s="51">
        <v>0</v>
      </c>
      <c r="E27" s="52">
        <v>0</v>
      </c>
      <c r="F27" s="52">
        <v>0</v>
      </c>
      <c r="G27" s="53">
        <v>0</v>
      </c>
      <c r="H27" s="54">
        <v>1272.38</v>
      </c>
      <c r="I27" s="103" t="e">
        <f>IF(OR(#REF!&gt;0,H27&gt;0),"X","")</f>
        <v>#REF!</v>
      </c>
      <c r="J27" s="105" t="e">
        <f t="shared" si="1"/>
        <v>#REF!</v>
      </c>
      <c r="K27" s="105" t="e">
        <f t="shared" si="2"/>
        <v>#REF!</v>
      </c>
      <c r="L27" s="105" t="e">
        <f t="shared" si="0"/>
        <v>#REF!</v>
      </c>
      <c r="M27" s="110"/>
      <c r="N27" s="114"/>
      <c r="O27" s="108" t="e">
        <f>SUM(#REF!)</f>
        <v>#REF!</v>
      </c>
      <c r="P27" s="109" t="e">
        <f t="shared" si="3"/>
        <v>#REF!</v>
      </c>
      <c r="Q27" s="89" t="e">
        <f t="shared" si="4"/>
        <v>#REF!</v>
      </c>
      <c r="R27" s="119"/>
    </row>
    <row r="28" ht="12.75" spans="1:18">
      <c r="A28" s="68" t="s">
        <v>72</v>
      </c>
      <c r="B28" s="64"/>
      <c r="C28" s="73" t="s">
        <v>73</v>
      </c>
      <c r="D28" s="64">
        <v>0</v>
      </c>
      <c r="E28" s="84">
        <v>0</v>
      </c>
      <c r="F28" s="85">
        <v>0</v>
      </c>
      <c r="G28" s="81">
        <v>0</v>
      </c>
      <c r="H28" s="62"/>
      <c r="I28" s="103" t="str">
        <f>IF(OR(SUM(G29:G30)&gt;0,SUM(G29:G30)&gt;0),"xx","")</f>
        <v>xx</v>
      </c>
      <c r="J28" s="105" t="str">
        <f t="shared" si="1"/>
        <v>x</v>
      </c>
      <c r="K28" s="105" t="str">
        <f t="shared" si="2"/>
        <v>x</v>
      </c>
      <c r="L28" s="105" t="str">
        <f t="shared" si="0"/>
        <v>x</v>
      </c>
      <c r="M28" s="110"/>
      <c r="N28" s="114"/>
      <c r="O28" s="108" t="e">
        <f>SUM(#REF!)</f>
        <v>#REF!</v>
      </c>
      <c r="P28" s="109" t="e">
        <f t="shared" si="3"/>
        <v>#REF!</v>
      </c>
      <c r="Q28" s="89" t="e">
        <f t="shared" si="4"/>
        <v>#REF!</v>
      </c>
      <c r="R28" s="119"/>
    </row>
    <row r="29" ht="12.75" spans="1:18">
      <c r="A29" s="68" t="s">
        <v>74</v>
      </c>
      <c r="B29" s="64"/>
      <c r="C29" s="73" t="s">
        <v>75</v>
      </c>
      <c r="D29" s="64">
        <v>0</v>
      </c>
      <c r="E29" s="84">
        <v>0</v>
      </c>
      <c r="F29" s="84">
        <v>0</v>
      </c>
      <c r="G29" s="81">
        <v>0</v>
      </c>
      <c r="H29" s="62"/>
      <c r="I29" s="103" t="str">
        <f>IF(OR(SUM(G30:G30)&gt;0,SUM(G30:G30)&gt;0),"xx","")</f>
        <v>xx</v>
      </c>
      <c r="J29" s="105" t="str">
        <f t="shared" si="1"/>
        <v>x</v>
      </c>
      <c r="K29" s="105" t="str">
        <f t="shared" si="2"/>
        <v>x</v>
      </c>
      <c r="L29" s="105" t="str">
        <f t="shared" si="0"/>
        <v>x</v>
      </c>
      <c r="M29" s="110"/>
      <c r="N29" s="114"/>
      <c r="O29" s="108" t="e">
        <f>SUM(#REF!)</f>
        <v>#REF!</v>
      </c>
      <c r="P29" s="109" t="e">
        <f t="shared" si="3"/>
        <v>#REF!</v>
      </c>
      <c r="Q29" s="89" t="e">
        <f t="shared" si="4"/>
        <v>#REF!</v>
      </c>
      <c r="R29" s="119"/>
    </row>
    <row r="30" ht="23.25" spans="1:18">
      <c r="A30" s="70">
        <v>100322</v>
      </c>
      <c r="B30" s="64" t="s">
        <v>33</v>
      </c>
      <c r="C30" s="67" t="s">
        <v>76</v>
      </c>
      <c r="D30" s="64" t="s">
        <v>77</v>
      </c>
      <c r="E30" s="86">
        <v>9.64</v>
      </c>
      <c r="F30" s="84">
        <v>131.99</v>
      </c>
      <c r="G30" s="65">
        <v>1272.38</v>
      </c>
      <c r="H30" s="62"/>
      <c r="I30" s="116"/>
      <c r="J30" s="105" t="str">
        <f t="shared" si="1"/>
        <v>x</v>
      </c>
      <c r="K30" s="105" t="str">
        <f t="shared" si="2"/>
        <v>x</v>
      </c>
      <c r="L30" s="105" t="str">
        <f t="shared" si="0"/>
        <v>x</v>
      </c>
      <c r="M30" s="110"/>
      <c r="N30" s="113">
        <v>0</v>
      </c>
      <c r="O30" s="108" t="e">
        <f>SUM(#REF!)</f>
        <v>#REF!</v>
      </c>
      <c r="P30" s="109" t="e">
        <f t="shared" si="3"/>
        <v>#REF!</v>
      </c>
      <c r="Q30" s="89" t="e">
        <f t="shared" si="4"/>
        <v>#REF!</v>
      </c>
      <c r="R30" s="119"/>
    </row>
    <row r="31" ht="13.5" spans="1:18">
      <c r="A31" s="48" t="s">
        <v>78</v>
      </c>
      <c r="B31" s="49"/>
      <c r="C31" s="50" t="s">
        <v>79</v>
      </c>
      <c r="D31" s="51">
        <v>0</v>
      </c>
      <c r="E31" s="52">
        <v>0</v>
      </c>
      <c r="F31" s="52">
        <v>0</v>
      </c>
      <c r="G31" s="53">
        <v>0</v>
      </c>
      <c r="H31" s="54">
        <v>55164.79</v>
      </c>
      <c r="I31" s="115" t="str">
        <f>IF(OR(G31&gt;0,H31&gt;0),"X","")</f>
        <v>X</v>
      </c>
      <c r="J31" s="105" t="str">
        <f t="shared" si="1"/>
        <v>x</v>
      </c>
      <c r="K31" s="105" t="str">
        <f t="shared" si="2"/>
        <v>x</v>
      </c>
      <c r="L31" s="105" t="str">
        <f t="shared" si="0"/>
        <v>x</v>
      </c>
      <c r="M31" s="110"/>
      <c r="N31" s="114"/>
      <c r="O31" s="108" t="e">
        <f>SUM(#REF!)</f>
        <v>#REF!</v>
      </c>
      <c r="P31" s="109" t="e">
        <f t="shared" si="3"/>
        <v>#REF!</v>
      </c>
      <c r="Q31" s="89" t="e">
        <f t="shared" si="4"/>
        <v>#REF!</v>
      </c>
      <c r="R31" s="119"/>
    </row>
    <row r="32" ht="12.75" spans="1:18">
      <c r="A32" s="68" t="s">
        <v>80</v>
      </c>
      <c r="B32" s="87"/>
      <c r="C32" s="73" t="s">
        <v>81</v>
      </c>
      <c r="D32" s="64">
        <v>0</v>
      </c>
      <c r="E32" s="78">
        <v>0</v>
      </c>
      <c r="F32" s="82">
        <v>0</v>
      </c>
      <c r="G32" s="83">
        <v>0</v>
      </c>
      <c r="H32" s="62"/>
      <c r="I32" s="115" t="str">
        <f>IF(OR(SUM(G33:G56)&gt;0,SUM(G33:G56)&gt;0),"xx","")</f>
        <v>xx</v>
      </c>
      <c r="J32" s="105" t="str">
        <f t="shared" si="1"/>
        <v>x</v>
      </c>
      <c r="K32" s="105" t="str">
        <f t="shared" si="2"/>
        <v>x</v>
      </c>
      <c r="L32" s="105" t="str">
        <f t="shared" si="0"/>
        <v>x</v>
      </c>
      <c r="M32" s="110"/>
      <c r="N32" s="114"/>
      <c r="O32" s="108" t="e">
        <f>SUM(#REF!)</f>
        <v>#REF!</v>
      </c>
      <c r="P32" s="109" t="e">
        <f t="shared" si="3"/>
        <v>#REF!</v>
      </c>
      <c r="Q32" s="89" t="e">
        <f t="shared" si="4"/>
        <v>#REF!</v>
      </c>
      <c r="R32" s="119"/>
    </row>
    <row r="33" ht="12.75" spans="1:18">
      <c r="A33" s="68" t="s">
        <v>82</v>
      </c>
      <c r="B33" s="87"/>
      <c r="C33" s="73" t="s">
        <v>83</v>
      </c>
      <c r="D33" s="64">
        <v>0</v>
      </c>
      <c r="E33" s="78">
        <v>0</v>
      </c>
      <c r="F33" s="82">
        <v>0</v>
      </c>
      <c r="G33" s="83">
        <v>0</v>
      </c>
      <c r="H33" s="62"/>
      <c r="I33" s="115" t="str">
        <f>IF(OR(SUM(D35:D40)&gt;0,SUM(G35:G40)&gt;0),"xx","")</f>
        <v>xx</v>
      </c>
      <c r="J33" s="105" t="str">
        <f t="shared" si="1"/>
        <v>x</v>
      </c>
      <c r="K33" s="105" t="str">
        <f t="shared" si="2"/>
        <v>x</v>
      </c>
      <c r="L33" s="105" t="str">
        <f t="shared" si="0"/>
        <v>x</v>
      </c>
      <c r="M33" s="110"/>
      <c r="N33" s="114"/>
      <c r="O33" s="108" t="e">
        <f>SUM(#REF!)</f>
        <v>#REF!</v>
      </c>
      <c r="P33" s="109" t="e">
        <f t="shared" si="3"/>
        <v>#REF!</v>
      </c>
      <c r="Q33" s="89" t="e">
        <f t="shared" si="4"/>
        <v>#REF!</v>
      </c>
      <c r="R33" s="119"/>
    </row>
    <row r="34" ht="12.75" spans="1:18">
      <c r="A34" s="68" t="s">
        <v>84</v>
      </c>
      <c r="B34" s="87"/>
      <c r="C34" s="73" t="s">
        <v>85</v>
      </c>
      <c r="D34" s="64">
        <v>0</v>
      </c>
      <c r="E34" s="78">
        <v>0</v>
      </c>
      <c r="F34" s="82">
        <v>0</v>
      </c>
      <c r="G34" s="83">
        <v>0</v>
      </c>
      <c r="H34" s="62"/>
      <c r="I34" s="103" t="str">
        <f>IF(OR(SUM(G35:G37)&gt;0,SUM(G35:G37)&gt;0),"xx","")</f>
        <v>xx</v>
      </c>
      <c r="J34" s="105" t="str">
        <f t="shared" si="1"/>
        <v>x</v>
      </c>
      <c r="K34" s="105" t="str">
        <f t="shared" si="2"/>
        <v>x</v>
      </c>
      <c r="L34" s="105" t="str">
        <f t="shared" si="0"/>
        <v>x</v>
      </c>
      <c r="M34" s="110"/>
      <c r="N34" s="114"/>
      <c r="O34" s="108" t="e">
        <f>SUM(#REF!)</f>
        <v>#REF!</v>
      </c>
      <c r="P34" s="109" t="e">
        <f t="shared" si="3"/>
        <v>#REF!</v>
      </c>
      <c r="Q34" s="89" t="e">
        <f t="shared" si="4"/>
        <v>#REF!</v>
      </c>
      <c r="R34" s="119"/>
    </row>
    <row r="35" ht="22.5" spans="1:18">
      <c r="A35" s="70">
        <v>91836</v>
      </c>
      <c r="B35" s="87" t="s">
        <v>33</v>
      </c>
      <c r="C35" s="67" t="s">
        <v>86</v>
      </c>
      <c r="D35" s="64" t="s">
        <v>35</v>
      </c>
      <c r="E35" s="78">
        <v>335</v>
      </c>
      <c r="F35" s="65">
        <v>19.59</v>
      </c>
      <c r="G35" s="83">
        <v>6562.65</v>
      </c>
      <c r="H35" s="62"/>
      <c r="I35" s="112"/>
      <c r="J35" s="105" t="str">
        <f t="shared" si="1"/>
        <v>x</v>
      </c>
      <c r="K35" s="105" t="str">
        <f t="shared" si="2"/>
        <v>x</v>
      </c>
      <c r="L35" s="105" t="str">
        <f t="shared" si="0"/>
        <v>x</v>
      </c>
      <c r="M35" s="110"/>
      <c r="N35" s="113">
        <v>0</v>
      </c>
      <c r="O35" s="108" t="e">
        <f>SUM(#REF!)</f>
        <v>#REF!</v>
      </c>
      <c r="P35" s="109" t="e">
        <f t="shared" si="3"/>
        <v>#REF!</v>
      </c>
      <c r="Q35" s="89" t="e">
        <f t="shared" si="4"/>
        <v>#REF!</v>
      </c>
      <c r="R35" s="119"/>
    </row>
    <row r="36" ht="22.5" spans="1:18">
      <c r="A36" s="70">
        <v>91835</v>
      </c>
      <c r="B36" s="87" t="s">
        <v>33</v>
      </c>
      <c r="C36" s="67" t="s">
        <v>87</v>
      </c>
      <c r="D36" s="64" t="s">
        <v>35</v>
      </c>
      <c r="E36" s="78">
        <v>50</v>
      </c>
      <c r="F36" s="65">
        <v>17.2</v>
      </c>
      <c r="G36" s="83">
        <v>860</v>
      </c>
      <c r="H36" s="62"/>
      <c r="I36" s="112"/>
      <c r="J36" s="105" t="str">
        <f t="shared" si="1"/>
        <v>x</v>
      </c>
      <c r="K36" s="105" t="str">
        <f t="shared" si="2"/>
        <v>x</v>
      </c>
      <c r="L36" s="105" t="str">
        <f t="shared" si="0"/>
        <v>x</v>
      </c>
      <c r="M36" s="110"/>
      <c r="N36" s="113">
        <v>0</v>
      </c>
      <c r="O36" s="108" t="e">
        <f>SUM(#REF!)</f>
        <v>#REF!</v>
      </c>
      <c r="P36" s="109" t="e">
        <f t="shared" si="3"/>
        <v>#REF!</v>
      </c>
      <c r="Q36" s="89" t="e">
        <f t="shared" si="4"/>
        <v>#REF!</v>
      </c>
      <c r="R36" s="119"/>
    </row>
    <row r="37" ht="22.5" spans="1:18">
      <c r="A37" s="70">
        <v>91847</v>
      </c>
      <c r="B37" s="87" t="s">
        <v>33</v>
      </c>
      <c r="C37" s="67" t="s">
        <v>88</v>
      </c>
      <c r="D37" s="64" t="s">
        <v>35</v>
      </c>
      <c r="E37" s="78">
        <v>100</v>
      </c>
      <c r="F37" s="65">
        <v>22.39</v>
      </c>
      <c r="G37" s="83">
        <v>2239</v>
      </c>
      <c r="H37" s="62"/>
      <c r="I37" s="112"/>
      <c r="J37" s="105" t="str">
        <f t="shared" si="1"/>
        <v>x</v>
      </c>
      <c r="K37" s="105" t="str">
        <f t="shared" si="2"/>
        <v>x</v>
      </c>
      <c r="L37" s="105" t="str">
        <f t="shared" si="0"/>
        <v>x</v>
      </c>
      <c r="M37" s="110"/>
      <c r="N37" s="113">
        <v>0</v>
      </c>
      <c r="O37" s="108" t="e">
        <f>SUM(#REF!)</f>
        <v>#REF!</v>
      </c>
      <c r="P37" s="109" t="e">
        <f t="shared" si="3"/>
        <v>#REF!</v>
      </c>
      <c r="Q37" s="89" t="e">
        <f t="shared" si="4"/>
        <v>#REF!</v>
      </c>
      <c r="R37" s="119"/>
    </row>
    <row r="38" ht="12.75" spans="1:18">
      <c r="A38" s="68" t="s">
        <v>89</v>
      </c>
      <c r="B38" s="87"/>
      <c r="C38" s="73" t="s">
        <v>90</v>
      </c>
      <c r="D38" s="64">
        <v>0</v>
      </c>
      <c r="E38" s="78">
        <v>0</v>
      </c>
      <c r="F38" s="82">
        <v>0</v>
      </c>
      <c r="G38" s="83">
        <v>0</v>
      </c>
      <c r="H38" s="62"/>
      <c r="I38" s="115" t="str">
        <f>IF(OR(SUM(G39:G40)&gt;0,SUM(G39:G40)&gt;0),"xx","")</f>
        <v>xx</v>
      </c>
      <c r="J38" s="105" t="str">
        <f t="shared" si="1"/>
        <v>x</v>
      </c>
      <c r="K38" s="105" t="str">
        <f t="shared" si="2"/>
        <v>x</v>
      </c>
      <c r="L38" s="105" t="str">
        <f t="shared" si="0"/>
        <v>x</v>
      </c>
      <c r="M38" s="110"/>
      <c r="N38" s="114"/>
      <c r="O38" s="108" t="e">
        <f>SUM(#REF!)</f>
        <v>#REF!</v>
      </c>
      <c r="P38" s="109" t="e">
        <f t="shared" si="3"/>
        <v>#REF!</v>
      </c>
      <c r="Q38" s="89" t="e">
        <f t="shared" si="4"/>
        <v>#REF!</v>
      </c>
      <c r="R38" s="119"/>
    </row>
    <row r="39" ht="22.5" spans="1:18">
      <c r="A39" s="70">
        <v>91871</v>
      </c>
      <c r="B39" s="87" t="s">
        <v>33</v>
      </c>
      <c r="C39" s="67" t="s">
        <v>91</v>
      </c>
      <c r="D39" s="64" t="s">
        <v>35</v>
      </c>
      <c r="E39" s="78">
        <v>3</v>
      </c>
      <c r="F39" s="65">
        <v>21.18</v>
      </c>
      <c r="G39" s="83">
        <v>63.54</v>
      </c>
      <c r="H39" s="62"/>
      <c r="I39" s="112"/>
      <c r="J39" s="105" t="str">
        <f t="shared" si="1"/>
        <v>x</v>
      </c>
      <c r="K39" s="105" t="str">
        <f t="shared" si="2"/>
        <v>x</v>
      </c>
      <c r="L39" s="105" t="str">
        <f t="shared" si="0"/>
        <v>x</v>
      </c>
      <c r="M39" s="110"/>
      <c r="N39" s="113">
        <v>0</v>
      </c>
      <c r="O39" s="108" t="e">
        <f>SUM(#REF!)</f>
        <v>#REF!</v>
      </c>
      <c r="P39" s="109" t="e">
        <f t="shared" si="3"/>
        <v>#REF!</v>
      </c>
      <c r="Q39" s="89" t="e">
        <f t="shared" si="4"/>
        <v>#REF!</v>
      </c>
      <c r="R39" s="119"/>
    </row>
    <row r="40" ht="22.5" spans="1:18">
      <c r="A40" s="70">
        <v>91872</v>
      </c>
      <c r="B40" s="87" t="s">
        <v>33</v>
      </c>
      <c r="C40" s="67" t="s">
        <v>92</v>
      </c>
      <c r="D40" s="64" t="s">
        <v>35</v>
      </c>
      <c r="E40" s="78">
        <v>5</v>
      </c>
      <c r="F40" s="65">
        <v>27.83</v>
      </c>
      <c r="G40" s="83">
        <v>139.15</v>
      </c>
      <c r="H40" s="62"/>
      <c r="I40" s="112"/>
      <c r="J40" s="105" t="str">
        <f t="shared" si="1"/>
        <v>x</v>
      </c>
      <c r="K40" s="105" t="str">
        <f t="shared" si="2"/>
        <v>x</v>
      </c>
      <c r="L40" s="105" t="str">
        <f t="shared" si="0"/>
        <v>x</v>
      </c>
      <c r="M40" s="110"/>
      <c r="N40" s="113">
        <v>0</v>
      </c>
      <c r="O40" s="108" t="e">
        <f>SUM(#REF!)</f>
        <v>#REF!</v>
      </c>
      <c r="P40" s="109" t="e">
        <f t="shared" si="3"/>
        <v>#REF!</v>
      </c>
      <c r="Q40" s="89" t="e">
        <f t="shared" si="4"/>
        <v>#REF!</v>
      </c>
      <c r="R40" s="119"/>
    </row>
    <row r="41" ht="12.75" spans="1:18">
      <c r="A41" s="68" t="s">
        <v>93</v>
      </c>
      <c r="B41" s="87"/>
      <c r="C41" s="73" t="s">
        <v>94</v>
      </c>
      <c r="D41" s="64">
        <v>0</v>
      </c>
      <c r="E41" s="82">
        <v>0</v>
      </c>
      <c r="F41" s="82">
        <v>0</v>
      </c>
      <c r="G41" s="83">
        <v>0</v>
      </c>
      <c r="H41" s="62"/>
      <c r="I41" s="115" t="str">
        <f>IF(OR(SUM(G42:G44)&gt;0,SUM(G42:G44)&gt;0),"xx","")</f>
        <v>xx</v>
      </c>
      <c r="J41" s="105" t="str">
        <f t="shared" si="1"/>
        <v>x</v>
      </c>
      <c r="K41" s="105" t="str">
        <f t="shared" si="2"/>
        <v>x</v>
      </c>
      <c r="L41" s="105" t="str">
        <f t="shared" si="0"/>
        <v>x</v>
      </c>
      <c r="M41" s="110"/>
      <c r="N41" s="114"/>
      <c r="O41" s="108" t="e">
        <f>SUM(#REF!)</f>
        <v>#REF!</v>
      </c>
      <c r="P41" s="109" t="e">
        <f t="shared" si="3"/>
        <v>#REF!</v>
      </c>
      <c r="Q41" s="89" t="e">
        <f t="shared" si="4"/>
        <v>#REF!</v>
      </c>
      <c r="R41" s="119"/>
    </row>
    <row r="42" ht="12.75" spans="1:18">
      <c r="A42" s="68" t="s">
        <v>95</v>
      </c>
      <c r="B42" s="87"/>
      <c r="C42" s="73" t="s">
        <v>96</v>
      </c>
      <c r="D42" s="64">
        <v>0</v>
      </c>
      <c r="E42" s="82">
        <v>0</v>
      </c>
      <c r="F42" s="82">
        <v>0</v>
      </c>
      <c r="G42" s="83">
        <v>0</v>
      </c>
      <c r="H42" s="62"/>
      <c r="I42" s="115" t="str">
        <f>IF(OR(SUM(G43:G44)&gt;0,SUM(G43:G44)&gt;0),"xx","")</f>
        <v>xx</v>
      </c>
      <c r="J42" s="105" t="str">
        <f t="shared" si="1"/>
        <v>x</v>
      </c>
      <c r="K42" s="105" t="str">
        <f t="shared" si="2"/>
        <v>x</v>
      </c>
      <c r="L42" s="105" t="str">
        <f t="shared" si="0"/>
        <v>x</v>
      </c>
      <c r="M42" s="110"/>
      <c r="N42" s="114"/>
      <c r="O42" s="108" t="e">
        <f>SUM(#REF!)</f>
        <v>#REF!</v>
      </c>
      <c r="P42" s="109" t="e">
        <f t="shared" si="3"/>
        <v>#REF!</v>
      </c>
      <c r="Q42" s="89" t="e">
        <f t="shared" si="4"/>
        <v>#REF!</v>
      </c>
      <c r="R42" s="119"/>
    </row>
    <row r="43" ht="22.5" spans="1:18">
      <c r="A43" s="70">
        <v>91926</v>
      </c>
      <c r="B43" s="87" t="s">
        <v>33</v>
      </c>
      <c r="C43" s="67" t="s">
        <v>97</v>
      </c>
      <c r="D43" s="64" t="s">
        <v>35</v>
      </c>
      <c r="E43" s="65">
        <v>500</v>
      </c>
      <c r="F43" s="65">
        <v>5.43</v>
      </c>
      <c r="G43" s="65">
        <v>2715</v>
      </c>
      <c r="H43" s="62"/>
      <c r="I43" s="112"/>
      <c r="J43" s="105" t="str">
        <f t="shared" si="1"/>
        <v>x</v>
      </c>
      <c r="K43" s="105" t="str">
        <f t="shared" si="2"/>
        <v>x</v>
      </c>
      <c r="L43" s="105" t="str">
        <f t="shared" si="0"/>
        <v>x</v>
      </c>
      <c r="M43" s="110"/>
      <c r="N43" s="113">
        <v>0</v>
      </c>
      <c r="O43" s="108" t="e">
        <f>SUM(#REF!)</f>
        <v>#REF!</v>
      </c>
      <c r="P43" s="109" t="e">
        <f t="shared" si="3"/>
        <v>#REF!</v>
      </c>
      <c r="Q43" s="89" t="e">
        <f t="shared" si="4"/>
        <v>#REF!</v>
      </c>
      <c r="R43" s="119"/>
    </row>
    <row r="44" ht="22.5" spans="1:18">
      <c r="A44" s="70">
        <v>91932</v>
      </c>
      <c r="B44" s="87" t="s">
        <v>33</v>
      </c>
      <c r="C44" s="67" t="s">
        <v>98</v>
      </c>
      <c r="D44" s="64" t="s">
        <v>35</v>
      </c>
      <c r="E44" s="65">
        <v>45</v>
      </c>
      <c r="F44" s="65">
        <v>20.15</v>
      </c>
      <c r="G44" s="65">
        <v>906.75</v>
      </c>
      <c r="H44" s="62"/>
      <c r="I44" s="112"/>
      <c r="J44" s="105" t="str">
        <f t="shared" si="1"/>
        <v>x</v>
      </c>
      <c r="K44" s="105" t="str">
        <f t="shared" si="2"/>
        <v>x</v>
      </c>
      <c r="L44" s="105" t="str">
        <f t="shared" si="0"/>
        <v>x</v>
      </c>
      <c r="M44" s="110"/>
      <c r="N44" s="113">
        <v>0</v>
      </c>
      <c r="O44" s="108" t="e">
        <f>SUM(#REF!)</f>
        <v>#REF!</v>
      </c>
      <c r="P44" s="109" t="e">
        <f t="shared" si="3"/>
        <v>#REF!</v>
      </c>
      <c r="Q44" s="89" t="e">
        <f t="shared" si="4"/>
        <v>#REF!</v>
      </c>
      <c r="R44" s="119"/>
    </row>
    <row r="45" ht="12.75" spans="1:18">
      <c r="A45" s="68" t="s">
        <v>99</v>
      </c>
      <c r="B45" s="87"/>
      <c r="C45" s="73" t="s">
        <v>100</v>
      </c>
      <c r="D45" s="64">
        <v>0</v>
      </c>
      <c r="E45" s="82">
        <v>0</v>
      </c>
      <c r="F45" s="82">
        <v>0</v>
      </c>
      <c r="G45" s="83">
        <v>0</v>
      </c>
      <c r="H45" s="62"/>
      <c r="I45" s="115" t="str">
        <f>IF(OR(SUM(G45:G46)&gt;0,SUM(G45:G46)&gt;0),"xx","")</f>
        <v>xx</v>
      </c>
      <c r="J45" s="105" t="str">
        <f t="shared" si="1"/>
        <v>x</v>
      </c>
      <c r="K45" s="105" t="str">
        <f t="shared" si="2"/>
        <v>x</v>
      </c>
      <c r="L45" s="105" t="str">
        <f t="shared" si="0"/>
        <v>x</v>
      </c>
      <c r="M45" s="110"/>
      <c r="N45" s="114"/>
      <c r="O45" s="108" t="e">
        <f>SUM(#REF!)</f>
        <v>#REF!</v>
      </c>
      <c r="P45" s="109" t="e">
        <f t="shared" si="3"/>
        <v>#REF!</v>
      </c>
      <c r="Q45" s="89" t="e">
        <f t="shared" si="4"/>
        <v>#REF!</v>
      </c>
      <c r="R45" s="119"/>
    </row>
    <row r="46" ht="22.5" spans="1:18">
      <c r="A46" s="70">
        <v>97881</v>
      </c>
      <c r="B46" s="87" t="s">
        <v>33</v>
      </c>
      <c r="C46" s="67" t="s">
        <v>101</v>
      </c>
      <c r="D46" s="64" t="s">
        <v>54</v>
      </c>
      <c r="E46" s="65">
        <v>1</v>
      </c>
      <c r="F46" s="65">
        <v>132.67</v>
      </c>
      <c r="G46" s="65">
        <v>132.67</v>
      </c>
      <c r="H46" s="62"/>
      <c r="I46" s="112"/>
      <c r="J46" s="105" t="str">
        <f t="shared" si="1"/>
        <v>x</v>
      </c>
      <c r="K46" s="105" t="str">
        <f t="shared" si="2"/>
        <v>x</v>
      </c>
      <c r="L46" s="105" t="str">
        <f t="shared" si="0"/>
        <v>x</v>
      </c>
      <c r="M46" s="110"/>
      <c r="N46" s="113">
        <v>0</v>
      </c>
      <c r="O46" s="108" t="e">
        <f>SUM(#REF!)</f>
        <v>#REF!</v>
      </c>
      <c r="P46" s="109" t="e">
        <f t="shared" si="3"/>
        <v>#REF!</v>
      </c>
      <c r="Q46" s="89" t="e">
        <f t="shared" si="4"/>
        <v>#REF!</v>
      </c>
      <c r="R46" s="119"/>
    </row>
    <row r="47" ht="12.75" spans="1:18">
      <c r="A47" s="68" t="s">
        <v>102</v>
      </c>
      <c r="B47" s="87"/>
      <c r="C47" s="73" t="s">
        <v>103</v>
      </c>
      <c r="D47" s="64">
        <v>0</v>
      </c>
      <c r="E47" s="82">
        <v>0</v>
      </c>
      <c r="F47" s="82">
        <v>0</v>
      </c>
      <c r="G47" s="83">
        <v>0</v>
      </c>
      <c r="H47" s="62"/>
      <c r="I47" s="115" t="str">
        <f>IF(OR(SUM(G48:G48)&gt;0,SUM(G48:G48)&gt;0),"xx","")</f>
        <v>xx</v>
      </c>
      <c r="J47" s="105" t="str">
        <f t="shared" si="1"/>
        <v>x</v>
      </c>
      <c r="K47" s="105" t="str">
        <f t="shared" si="2"/>
        <v>x</v>
      </c>
      <c r="L47" s="105" t="str">
        <f t="shared" si="0"/>
        <v>x</v>
      </c>
      <c r="M47" s="110"/>
      <c r="N47" s="114"/>
      <c r="O47" s="108" t="e">
        <f>SUM(#REF!)</f>
        <v>#REF!</v>
      </c>
      <c r="P47" s="109" t="e">
        <f t="shared" si="3"/>
        <v>#REF!</v>
      </c>
      <c r="Q47" s="89" t="e">
        <f t="shared" si="4"/>
        <v>#REF!</v>
      </c>
      <c r="R47" s="119"/>
    </row>
    <row r="48" ht="22.5" spans="1:18">
      <c r="A48" s="70">
        <v>101879</v>
      </c>
      <c r="B48" s="87" t="s">
        <v>33</v>
      </c>
      <c r="C48" s="67" t="s">
        <v>104</v>
      </c>
      <c r="D48" s="64" t="s">
        <v>54</v>
      </c>
      <c r="E48" s="65">
        <v>1</v>
      </c>
      <c r="F48" s="65">
        <v>938.35</v>
      </c>
      <c r="G48" s="65">
        <v>938.35</v>
      </c>
      <c r="H48" s="62"/>
      <c r="I48" s="112"/>
      <c r="J48" s="105" t="str">
        <f t="shared" si="1"/>
        <v>x</v>
      </c>
      <c r="K48" s="105" t="str">
        <f t="shared" si="2"/>
        <v>x</v>
      </c>
      <c r="L48" s="105" t="str">
        <f t="shared" si="0"/>
        <v>x</v>
      </c>
      <c r="M48" s="110"/>
      <c r="N48" s="113">
        <v>0</v>
      </c>
      <c r="O48" s="108" t="e">
        <f>SUM(#REF!)</f>
        <v>#REF!</v>
      </c>
      <c r="P48" s="109" t="e">
        <f t="shared" si="3"/>
        <v>#REF!</v>
      </c>
      <c r="Q48" s="89" t="e">
        <f t="shared" si="4"/>
        <v>#REF!</v>
      </c>
      <c r="R48" s="119"/>
    </row>
    <row r="49" ht="12.75" spans="1:18">
      <c r="A49" s="68" t="s">
        <v>105</v>
      </c>
      <c r="B49" s="87"/>
      <c r="C49" s="73" t="s">
        <v>106</v>
      </c>
      <c r="D49" s="64">
        <v>0</v>
      </c>
      <c r="E49" s="82">
        <v>0</v>
      </c>
      <c r="F49" s="82">
        <v>0</v>
      </c>
      <c r="G49" s="83">
        <v>0</v>
      </c>
      <c r="H49" s="62"/>
      <c r="I49" s="115" t="str">
        <f>IF(OR(SUM(G51:G54)&gt;0,SUM(G51:G54)&gt;0),"xx","")</f>
        <v>xx</v>
      </c>
      <c r="J49" s="105" t="str">
        <f t="shared" si="1"/>
        <v>x</v>
      </c>
      <c r="K49" s="105" t="str">
        <f t="shared" si="2"/>
        <v>x</v>
      </c>
      <c r="L49" s="105" t="str">
        <f t="shared" si="0"/>
        <v>x</v>
      </c>
      <c r="M49" s="110"/>
      <c r="N49" s="114"/>
      <c r="O49" s="108" t="e">
        <f>SUM(#REF!)</f>
        <v>#REF!</v>
      </c>
      <c r="P49" s="109" t="e">
        <f t="shared" si="3"/>
        <v>#REF!</v>
      </c>
      <c r="Q49" s="89" t="e">
        <f t="shared" si="4"/>
        <v>#REF!</v>
      </c>
      <c r="R49" s="119"/>
    </row>
    <row r="50" ht="12.75" spans="1:18">
      <c r="A50" s="68" t="s">
        <v>107</v>
      </c>
      <c r="B50" s="87"/>
      <c r="C50" s="73" t="s">
        <v>108</v>
      </c>
      <c r="D50" s="64">
        <v>0</v>
      </c>
      <c r="E50" s="82">
        <v>0</v>
      </c>
      <c r="F50" s="82">
        <v>0</v>
      </c>
      <c r="G50" s="83">
        <v>0</v>
      </c>
      <c r="H50" s="62"/>
      <c r="I50" s="115" t="str">
        <f>IF(OR(SUM(G51:G51)&gt;0,SUM(G51:G51)&gt;0),"xx","")</f>
        <v>xx</v>
      </c>
      <c r="J50" s="105" t="str">
        <f t="shared" si="1"/>
        <v>x</v>
      </c>
      <c r="K50" s="105" t="str">
        <f t="shared" si="2"/>
        <v>x</v>
      </c>
      <c r="L50" s="105" t="str">
        <f t="shared" si="0"/>
        <v>x</v>
      </c>
      <c r="M50" s="110"/>
      <c r="N50" s="114"/>
      <c r="O50" s="108" t="e">
        <f>SUM(#REF!)</f>
        <v>#REF!</v>
      </c>
      <c r="P50" s="109" t="e">
        <f t="shared" si="3"/>
        <v>#REF!</v>
      </c>
      <c r="Q50" s="89" t="e">
        <f t="shared" si="4"/>
        <v>#REF!</v>
      </c>
      <c r="R50" s="119"/>
    </row>
    <row r="51" ht="22.5" spans="1:18">
      <c r="A51" s="70">
        <v>93655</v>
      </c>
      <c r="B51" s="87" t="s">
        <v>33</v>
      </c>
      <c r="C51" s="67" t="s">
        <v>109</v>
      </c>
      <c r="D51" s="64" t="s">
        <v>54</v>
      </c>
      <c r="E51" s="65">
        <v>1</v>
      </c>
      <c r="F51" s="65">
        <v>17.54</v>
      </c>
      <c r="G51" s="65">
        <v>17.54</v>
      </c>
      <c r="H51" s="62"/>
      <c r="I51" s="112"/>
      <c r="J51" s="105" t="str">
        <f t="shared" si="1"/>
        <v>x</v>
      </c>
      <c r="K51" s="105" t="str">
        <f t="shared" si="2"/>
        <v>x</v>
      </c>
      <c r="L51" s="105" t="str">
        <f t="shared" si="0"/>
        <v>x</v>
      </c>
      <c r="M51" s="110"/>
      <c r="N51" s="113">
        <v>0</v>
      </c>
      <c r="O51" s="108" t="e">
        <f>SUM(#REF!)</f>
        <v>#REF!</v>
      </c>
      <c r="P51" s="109" t="e">
        <f t="shared" si="3"/>
        <v>#REF!</v>
      </c>
      <c r="Q51" s="89" t="e">
        <f t="shared" si="4"/>
        <v>#REF!</v>
      </c>
      <c r="R51" s="119"/>
    </row>
    <row r="52" ht="12.75" spans="1:18">
      <c r="A52" s="68" t="s">
        <v>110</v>
      </c>
      <c r="B52" s="87"/>
      <c r="C52" s="73" t="s">
        <v>111</v>
      </c>
      <c r="D52" s="64">
        <v>0</v>
      </c>
      <c r="E52" s="82">
        <v>0</v>
      </c>
      <c r="F52" s="82">
        <v>0</v>
      </c>
      <c r="G52" s="83">
        <v>0</v>
      </c>
      <c r="H52" s="62"/>
      <c r="I52" s="115" t="str">
        <f>IF(OR(SUM(G53:G54)&gt;0,SUM(G53:G54)&gt;0),"xx","")</f>
        <v>xx</v>
      </c>
      <c r="J52" s="105" t="str">
        <f t="shared" si="1"/>
        <v>x</v>
      </c>
      <c r="K52" s="105" t="str">
        <f t="shared" si="2"/>
        <v>x</v>
      </c>
      <c r="L52" s="105" t="str">
        <f t="shared" si="0"/>
        <v>x</v>
      </c>
      <c r="M52" s="110"/>
      <c r="N52" s="114"/>
      <c r="O52" s="108" t="e">
        <f>SUM(#REF!)</f>
        <v>#REF!</v>
      </c>
      <c r="P52" s="109" t="e">
        <f t="shared" si="3"/>
        <v>#REF!</v>
      </c>
      <c r="Q52" s="89" t="e">
        <f t="shared" si="4"/>
        <v>#REF!</v>
      </c>
      <c r="R52" s="119"/>
    </row>
    <row r="53" ht="12.75" spans="1:18">
      <c r="A53" s="70">
        <v>93662</v>
      </c>
      <c r="B53" s="87" t="s">
        <v>33</v>
      </c>
      <c r="C53" s="67" t="s">
        <v>112</v>
      </c>
      <c r="D53" s="64" t="s">
        <v>54</v>
      </c>
      <c r="E53" s="65">
        <v>1</v>
      </c>
      <c r="F53" s="65">
        <v>77.17</v>
      </c>
      <c r="G53" s="65">
        <v>77.17</v>
      </c>
      <c r="H53" s="62"/>
      <c r="I53" s="112"/>
      <c r="J53" s="105" t="str">
        <f t="shared" si="1"/>
        <v>x</v>
      </c>
      <c r="K53" s="105" t="str">
        <f t="shared" si="2"/>
        <v>x</v>
      </c>
      <c r="L53" s="105" t="str">
        <f t="shared" si="0"/>
        <v>x</v>
      </c>
      <c r="M53" s="110"/>
      <c r="N53" s="113">
        <v>0</v>
      </c>
      <c r="O53" s="108" t="e">
        <f>SUM(#REF!)</f>
        <v>#REF!</v>
      </c>
      <c r="P53" s="109" t="e">
        <f t="shared" si="3"/>
        <v>#REF!</v>
      </c>
      <c r="Q53" s="89" t="e">
        <f t="shared" si="4"/>
        <v>#REF!</v>
      </c>
      <c r="R53" s="119"/>
    </row>
    <row r="54" ht="12.75" spans="1:18">
      <c r="A54" s="70">
        <v>93666</v>
      </c>
      <c r="B54" s="87" t="s">
        <v>33</v>
      </c>
      <c r="C54" s="67" t="s">
        <v>113</v>
      </c>
      <c r="D54" s="64" t="s">
        <v>54</v>
      </c>
      <c r="E54" s="65">
        <v>2</v>
      </c>
      <c r="F54" s="65">
        <v>95.72</v>
      </c>
      <c r="G54" s="65">
        <v>191.44</v>
      </c>
      <c r="H54" s="62"/>
      <c r="I54" s="115"/>
      <c r="J54" s="105" t="str">
        <f t="shared" si="1"/>
        <v>x</v>
      </c>
      <c r="K54" s="105" t="str">
        <f t="shared" si="2"/>
        <v>x</v>
      </c>
      <c r="L54" s="105" t="str">
        <f t="shared" si="0"/>
        <v>x</v>
      </c>
      <c r="M54" s="110"/>
      <c r="N54" s="113">
        <v>0</v>
      </c>
      <c r="O54" s="108" t="e">
        <f>SUM(#REF!)</f>
        <v>#REF!</v>
      </c>
      <c r="P54" s="109" t="e">
        <f t="shared" si="3"/>
        <v>#REF!</v>
      </c>
      <c r="Q54" s="89" t="e">
        <f t="shared" si="4"/>
        <v>#REF!</v>
      </c>
      <c r="R54" s="119"/>
    </row>
    <row r="55" ht="12.75" spans="1:18">
      <c r="A55" s="68" t="s">
        <v>114</v>
      </c>
      <c r="B55" s="87"/>
      <c r="C55" s="73" t="s">
        <v>115</v>
      </c>
      <c r="D55" s="64">
        <v>0</v>
      </c>
      <c r="E55" s="82">
        <v>0</v>
      </c>
      <c r="F55" s="82">
        <v>0</v>
      </c>
      <c r="G55" s="83">
        <v>0</v>
      </c>
      <c r="H55" s="62"/>
      <c r="I55" s="115" t="str">
        <f>IF(OR(SUM(G56:G56)&gt;0,SUM(G56:G56)&gt;0),"xx","")</f>
        <v>xx</v>
      </c>
      <c r="J55" s="105" t="str">
        <f t="shared" si="1"/>
        <v>x</v>
      </c>
      <c r="K55" s="105" t="str">
        <f t="shared" si="2"/>
        <v>x</v>
      </c>
      <c r="L55" s="105" t="str">
        <f t="shared" si="0"/>
        <v>x</v>
      </c>
      <c r="M55" s="110"/>
      <c r="N55" s="114"/>
      <c r="O55" s="108" t="e">
        <f>SUM(#REF!)</f>
        <v>#REF!</v>
      </c>
      <c r="P55" s="109" t="e">
        <f t="shared" si="3"/>
        <v>#REF!</v>
      </c>
      <c r="Q55" s="89" t="e">
        <f t="shared" si="4"/>
        <v>#REF!</v>
      </c>
      <c r="R55" s="119"/>
    </row>
    <row r="56" ht="22.5" spans="1:18">
      <c r="A56" s="70">
        <v>101632</v>
      </c>
      <c r="B56" s="87" t="s">
        <v>33</v>
      </c>
      <c r="C56" s="67" t="s">
        <v>116</v>
      </c>
      <c r="D56" s="64" t="s">
        <v>54</v>
      </c>
      <c r="E56" s="65">
        <v>1</v>
      </c>
      <c r="F56" s="65">
        <v>53.11</v>
      </c>
      <c r="G56" s="65">
        <v>53.11</v>
      </c>
      <c r="H56" s="88"/>
      <c r="I56" s="115"/>
      <c r="J56" s="105" t="str">
        <f t="shared" si="1"/>
        <v>x</v>
      </c>
      <c r="K56" s="105" t="str">
        <f t="shared" si="2"/>
        <v>x</v>
      </c>
      <c r="L56" s="105" t="str">
        <f t="shared" si="0"/>
        <v>x</v>
      </c>
      <c r="M56" s="110"/>
      <c r="N56" s="113">
        <v>0</v>
      </c>
      <c r="O56" s="108" t="e">
        <f>SUM(#REF!)</f>
        <v>#REF!</v>
      </c>
      <c r="P56" s="109" t="e">
        <f t="shared" si="3"/>
        <v>#REF!</v>
      </c>
      <c r="Q56" s="89" t="e">
        <f t="shared" si="4"/>
        <v>#REF!</v>
      </c>
      <c r="R56" s="119"/>
    </row>
    <row r="57" ht="12.75" spans="1:18">
      <c r="A57" s="70" t="s">
        <v>55</v>
      </c>
      <c r="B57" s="87"/>
      <c r="C57" s="73" t="s">
        <v>117</v>
      </c>
      <c r="D57" s="64">
        <v>0</v>
      </c>
      <c r="E57" s="82">
        <v>0</v>
      </c>
      <c r="F57" s="82">
        <v>0</v>
      </c>
      <c r="G57" s="83">
        <v>0</v>
      </c>
      <c r="H57" s="62"/>
      <c r="I57" s="115" t="str">
        <f>IF(OR(SUM(G58:G65)&gt;0,SUM(G58:G65)&gt;0),"xx","")</f>
        <v>xx</v>
      </c>
      <c r="J57" s="105" t="str">
        <f t="shared" si="1"/>
        <v>x</v>
      </c>
      <c r="K57" s="105" t="str">
        <f t="shared" si="2"/>
        <v>x</v>
      </c>
      <c r="L57" s="105" t="str">
        <f t="shared" si="0"/>
        <v>x</v>
      </c>
      <c r="M57" s="106" t="s">
        <v>28</v>
      </c>
      <c r="N57" s="114"/>
      <c r="O57" s="108" t="e">
        <f>SUM(#REF!)</f>
        <v>#REF!</v>
      </c>
      <c r="P57" s="109" t="e">
        <f t="shared" si="3"/>
        <v>#REF!</v>
      </c>
      <c r="Q57" s="89" t="e">
        <f t="shared" si="4"/>
        <v>#REF!</v>
      </c>
      <c r="R57" s="119"/>
    </row>
    <row r="58" ht="22.5" spans="1:18">
      <c r="A58" s="74" t="s">
        <v>118</v>
      </c>
      <c r="B58" s="89" t="s">
        <v>119</v>
      </c>
      <c r="C58" s="75" t="s">
        <v>120</v>
      </c>
      <c r="D58" s="76" t="s">
        <v>54</v>
      </c>
      <c r="E58" s="77">
        <v>1</v>
      </c>
      <c r="F58" s="77">
        <v>3075.42</v>
      </c>
      <c r="G58" s="78">
        <v>3075.42</v>
      </c>
      <c r="H58" s="62"/>
      <c r="I58" s="112"/>
      <c r="J58" s="105" t="str">
        <f t="shared" si="1"/>
        <v>x</v>
      </c>
      <c r="K58" s="105" t="str">
        <f t="shared" si="2"/>
        <v>x</v>
      </c>
      <c r="L58" s="105" t="str">
        <f t="shared" si="0"/>
        <v>x</v>
      </c>
      <c r="M58" s="110"/>
      <c r="N58" s="113"/>
      <c r="O58" s="108" t="e">
        <f>SUM(#REF!)</f>
        <v>#REF!</v>
      </c>
      <c r="P58" s="109" t="e">
        <f t="shared" si="3"/>
        <v>#REF!</v>
      </c>
      <c r="Q58" s="89" t="e">
        <f t="shared" si="4"/>
        <v>#REF!</v>
      </c>
      <c r="R58" s="119"/>
    </row>
    <row r="59" ht="22.5" spans="1:18">
      <c r="A59" s="74">
        <v>93358</v>
      </c>
      <c r="B59" s="90" t="s">
        <v>33</v>
      </c>
      <c r="C59" s="75" t="s">
        <v>121</v>
      </c>
      <c r="D59" s="76" t="s">
        <v>77</v>
      </c>
      <c r="E59" s="77">
        <v>6</v>
      </c>
      <c r="F59" s="77">
        <v>121.97</v>
      </c>
      <c r="G59" s="78">
        <v>731.82</v>
      </c>
      <c r="H59" s="62"/>
      <c r="I59" s="112"/>
      <c r="J59" s="105" t="str">
        <f t="shared" si="1"/>
        <v>x</v>
      </c>
      <c r="K59" s="105" t="str">
        <f t="shared" si="2"/>
        <v>x</v>
      </c>
      <c r="L59" s="105" t="str">
        <f t="shared" si="0"/>
        <v>x</v>
      </c>
      <c r="M59" s="110"/>
      <c r="N59" s="113"/>
      <c r="O59" s="108" t="e">
        <f>SUM(#REF!)</f>
        <v>#REF!</v>
      </c>
      <c r="P59" s="109" t="e">
        <f t="shared" si="3"/>
        <v>#REF!</v>
      </c>
      <c r="Q59" s="89" t="e">
        <f t="shared" si="4"/>
        <v>#REF!</v>
      </c>
      <c r="R59" s="119"/>
    </row>
    <row r="60" ht="12.75" spans="1:18">
      <c r="A60" s="74">
        <v>96995</v>
      </c>
      <c r="B60" s="90" t="s">
        <v>33</v>
      </c>
      <c r="C60" s="75" t="s">
        <v>122</v>
      </c>
      <c r="D60" s="76" t="s">
        <v>77</v>
      </c>
      <c r="E60" s="77">
        <v>4.5</v>
      </c>
      <c r="F60" s="77">
        <v>73.95</v>
      </c>
      <c r="G60" s="78">
        <v>332.77</v>
      </c>
      <c r="H60" s="62"/>
      <c r="I60" s="112"/>
      <c r="J60" s="105" t="str">
        <f t="shared" si="1"/>
        <v>x</v>
      </c>
      <c r="K60" s="105" t="str">
        <f t="shared" si="2"/>
        <v>x</v>
      </c>
      <c r="L60" s="105" t="str">
        <f t="shared" si="0"/>
        <v>x</v>
      </c>
      <c r="M60" s="110"/>
      <c r="N60" s="113"/>
      <c r="O60" s="108" t="e">
        <f>SUM(#REF!)</f>
        <v>#REF!</v>
      </c>
      <c r="P60" s="109" t="e">
        <f t="shared" si="3"/>
        <v>#REF!</v>
      </c>
      <c r="Q60" s="89" t="e">
        <f t="shared" si="4"/>
        <v>#REF!</v>
      </c>
      <c r="R60" s="119"/>
    </row>
    <row r="61" ht="12.75" spans="1:18">
      <c r="A61" s="74" t="s">
        <v>123</v>
      </c>
      <c r="B61" s="90" t="s">
        <v>59</v>
      </c>
      <c r="C61" s="75" t="s">
        <v>124</v>
      </c>
      <c r="D61" s="76" t="s">
        <v>125</v>
      </c>
      <c r="E61" s="77">
        <v>1</v>
      </c>
      <c r="F61" s="77">
        <v>234.72</v>
      </c>
      <c r="G61" s="78">
        <v>234.72</v>
      </c>
      <c r="H61" s="62"/>
      <c r="I61" s="112"/>
      <c r="J61" s="105" t="str">
        <f t="shared" si="1"/>
        <v>x</v>
      </c>
      <c r="K61" s="105" t="str">
        <f t="shared" si="2"/>
        <v>x</v>
      </c>
      <c r="L61" s="105" t="str">
        <f t="shared" si="0"/>
        <v>x</v>
      </c>
      <c r="M61" s="106" t="s">
        <v>28</v>
      </c>
      <c r="N61" s="113"/>
      <c r="O61" s="108" t="e">
        <f>SUM(#REF!)</f>
        <v>#REF!</v>
      </c>
      <c r="P61" s="109" t="e">
        <f t="shared" si="3"/>
        <v>#REF!</v>
      </c>
      <c r="Q61" s="89" t="e">
        <f t="shared" si="4"/>
        <v>#REF!</v>
      </c>
      <c r="R61" s="119"/>
    </row>
    <row r="62" ht="22.5" spans="1:18">
      <c r="A62" s="74" t="s">
        <v>126</v>
      </c>
      <c r="B62" s="90" t="s">
        <v>59</v>
      </c>
      <c r="C62" s="75" t="s">
        <v>127</v>
      </c>
      <c r="D62" s="76" t="s">
        <v>125</v>
      </c>
      <c r="E62" s="77">
        <v>14</v>
      </c>
      <c r="F62" s="77">
        <v>147.57</v>
      </c>
      <c r="G62" s="78">
        <v>2065.98</v>
      </c>
      <c r="H62" s="62"/>
      <c r="I62" s="112"/>
      <c r="J62" s="105" t="str">
        <f t="shared" si="1"/>
        <v>x</v>
      </c>
      <c r="K62" s="105" t="str">
        <f t="shared" si="2"/>
        <v>x</v>
      </c>
      <c r="L62" s="105" t="str">
        <f t="shared" si="0"/>
        <v>x</v>
      </c>
      <c r="M62" s="106" t="s">
        <v>28</v>
      </c>
      <c r="N62" s="113"/>
      <c r="O62" s="108" t="e">
        <f>SUM(#REF!)</f>
        <v>#REF!</v>
      </c>
      <c r="P62" s="109" t="e">
        <f t="shared" si="3"/>
        <v>#REF!</v>
      </c>
      <c r="Q62" s="89" t="e">
        <f t="shared" si="4"/>
        <v>#REF!</v>
      </c>
      <c r="R62" s="119"/>
    </row>
    <row r="63" ht="22.5" spans="1:18">
      <c r="A63" s="74" t="s">
        <v>128</v>
      </c>
      <c r="B63" s="90" t="s">
        <v>59</v>
      </c>
      <c r="C63" s="75" t="s">
        <v>129</v>
      </c>
      <c r="D63" s="76" t="s">
        <v>125</v>
      </c>
      <c r="E63" s="77">
        <v>13</v>
      </c>
      <c r="F63" s="77">
        <v>2425.26</v>
      </c>
      <c r="G63" s="78">
        <v>31528.38</v>
      </c>
      <c r="H63" s="62"/>
      <c r="I63" s="112"/>
      <c r="J63" s="105" t="str">
        <f t="shared" si="1"/>
        <v>x</v>
      </c>
      <c r="K63" s="105" t="str">
        <f t="shared" si="2"/>
        <v>x</v>
      </c>
      <c r="L63" s="105" t="str">
        <f t="shared" si="0"/>
        <v>x</v>
      </c>
      <c r="M63" s="106" t="s">
        <v>28</v>
      </c>
      <c r="N63" s="113"/>
      <c r="O63" s="108" t="e">
        <f>SUM(#REF!)</f>
        <v>#REF!</v>
      </c>
      <c r="P63" s="109" t="e">
        <f t="shared" si="3"/>
        <v>#REF!</v>
      </c>
      <c r="Q63" s="89" t="e">
        <f t="shared" si="4"/>
        <v>#REF!</v>
      </c>
      <c r="R63" s="119"/>
    </row>
    <row r="64" ht="22.5" spans="1:18">
      <c r="A64" s="74" t="s">
        <v>130</v>
      </c>
      <c r="B64" s="90" t="s">
        <v>59</v>
      </c>
      <c r="C64" s="75" t="s">
        <v>131</v>
      </c>
      <c r="D64" s="76" t="s">
        <v>125</v>
      </c>
      <c r="E64" s="77">
        <v>1</v>
      </c>
      <c r="F64" s="77">
        <v>1586.29</v>
      </c>
      <c r="G64" s="78">
        <v>1586.29</v>
      </c>
      <c r="H64" s="62"/>
      <c r="I64" s="112"/>
      <c r="J64" s="105" t="str">
        <f t="shared" si="1"/>
        <v>x</v>
      </c>
      <c r="K64" s="105" t="str">
        <f t="shared" si="2"/>
        <v>x</v>
      </c>
      <c r="L64" s="105" t="str">
        <f t="shared" si="0"/>
        <v>x</v>
      </c>
      <c r="M64" s="106" t="s">
        <v>28</v>
      </c>
      <c r="N64" s="113"/>
      <c r="O64" s="108" t="e">
        <f>SUM(#REF!)</f>
        <v>#REF!</v>
      </c>
      <c r="P64" s="109" t="e">
        <f t="shared" si="3"/>
        <v>#REF!</v>
      </c>
      <c r="Q64" s="89" t="e">
        <f t="shared" si="4"/>
        <v>#REF!</v>
      </c>
      <c r="R64" s="119"/>
    </row>
    <row r="65" ht="13.5" spans="1:18">
      <c r="A65" s="74" t="s">
        <v>132</v>
      </c>
      <c r="B65" s="90" t="s">
        <v>59</v>
      </c>
      <c r="C65" s="75" t="s">
        <v>133</v>
      </c>
      <c r="D65" s="76" t="s">
        <v>125</v>
      </c>
      <c r="E65" s="77">
        <v>12</v>
      </c>
      <c r="F65" s="77">
        <v>59.42</v>
      </c>
      <c r="G65" s="78">
        <v>713.04</v>
      </c>
      <c r="H65" s="62"/>
      <c r="I65" s="112"/>
      <c r="J65" s="105" t="str">
        <f t="shared" si="1"/>
        <v>x</v>
      </c>
      <c r="K65" s="105" t="str">
        <f t="shared" si="2"/>
        <v>x</v>
      </c>
      <c r="L65" s="105" t="str">
        <f t="shared" si="0"/>
        <v>x</v>
      </c>
      <c r="M65" s="106" t="s">
        <v>28</v>
      </c>
      <c r="N65" s="113"/>
      <c r="O65" s="108" t="e">
        <f>SUM(#REF!)</f>
        <v>#REF!</v>
      </c>
      <c r="P65" s="109" t="e">
        <f t="shared" si="3"/>
        <v>#REF!</v>
      </c>
      <c r="Q65" s="89" t="e">
        <f t="shared" si="4"/>
        <v>#REF!</v>
      </c>
      <c r="R65" s="119"/>
    </row>
    <row r="66" ht="13.5" spans="1:18">
      <c r="A66" s="48">
        <v>9</v>
      </c>
      <c r="B66" s="49"/>
      <c r="C66" s="50" t="s">
        <v>134</v>
      </c>
      <c r="D66" s="51">
        <v>0</v>
      </c>
      <c r="E66" s="52">
        <v>0</v>
      </c>
      <c r="F66" s="52">
        <v>0</v>
      </c>
      <c r="G66" s="53">
        <v>0</v>
      </c>
      <c r="H66" s="54">
        <v>2323.02</v>
      </c>
      <c r="I66" s="115" t="str">
        <f>IF(H66&gt;0,"X","")</f>
        <v>X</v>
      </c>
      <c r="J66" s="105" t="str">
        <f t="shared" si="1"/>
        <v>x</v>
      </c>
      <c r="K66" s="105" t="str">
        <f t="shared" si="2"/>
        <v>x</v>
      </c>
      <c r="L66" s="105" t="str">
        <f t="shared" si="0"/>
        <v>x</v>
      </c>
      <c r="M66" s="110"/>
      <c r="N66" s="114"/>
      <c r="O66" s="108" t="e">
        <f>SUM(#REF!)</f>
        <v>#REF!</v>
      </c>
      <c r="P66" s="109" t="e">
        <f t="shared" si="3"/>
        <v>#REF!</v>
      </c>
      <c r="Q66" s="89" t="e">
        <f t="shared" si="4"/>
        <v>#REF!</v>
      </c>
      <c r="R66" s="119"/>
    </row>
    <row r="67" ht="12.75" spans="1:18">
      <c r="A67" s="68" t="s">
        <v>135</v>
      </c>
      <c r="B67" s="87"/>
      <c r="C67" s="73" t="s">
        <v>136</v>
      </c>
      <c r="D67" s="120">
        <v>0</v>
      </c>
      <c r="E67" s="82">
        <v>0</v>
      </c>
      <c r="F67" s="82">
        <v>0</v>
      </c>
      <c r="G67" s="83">
        <v>0</v>
      </c>
      <c r="H67" s="62"/>
      <c r="I67" s="115" t="str">
        <f>IF(SUM(G68:G82)&gt;0,"xx","")</f>
        <v>xx</v>
      </c>
      <c r="J67" s="105" t="str">
        <f t="shared" si="1"/>
        <v>x</v>
      </c>
      <c r="K67" s="105" t="str">
        <f t="shared" si="2"/>
        <v>x</v>
      </c>
      <c r="L67" s="105" t="str">
        <f t="shared" si="0"/>
        <v>x</v>
      </c>
      <c r="M67" s="110"/>
      <c r="N67" s="114"/>
      <c r="O67" s="108" t="e">
        <f>SUM(#REF!)</f>
        <v>#REF!</v>
      </c>
      <c r="P67" s="109" t="e">
        <f t="shared" si="3"/>
        <v>#REF!</v>
      </c>
      <c r="Q67" s="89" t="e">
        <f t="shared" si="4"/>
        <v>#REF!</v>
      </c>
      <c r="R67" s="119"/>
    </row>
    <row r="68" ht="12.75" spans="1:18">
      <c r="A68" s="68" t="s">
        <v>137</v>
      </c>
      <c r="B68" s="87"/>
      <c r="C68" s="73" t="s">
        <v>138</v>
      </c>
      <c r="D68" s="64">
        <v>0</v>
      </c>
      <c r="E68" s="82">
        <v>0</v>
      </c>
      <c r="F68" s="82">
        <v>0</v>
      </c>
      <c r="G68" s="83">
        <v>0</v>
      </c>
      <c r="H68" s="62"/>
      <c r="I68" s="115" t="str">
        <f>IF(SUM(G69:G71)&gt;0,"xx","")</f>
        <v>xx</v>
      </c>
      <c r="J68" s="105" t="str">
        <f t="shared" si="1"/>
        <v>x</v>
      </c>
      <c r="K68" s="105" t="str">
        <f t="shared" si="2"/>
        <v>x</v>
      </c>
      <c r="L68" s="105" t="str">
        <f t="shared" si="0"/>
        <v>x</v>
      </c>
      <c r="M68" s="110"/>
      <c r="N68" s="114"/>
      <c r="O68" s="108" t="e">
        <f>SUM(#REF!)</f>
        <v>#REF!</v>
      </c>
      <c r="P68" s="109" t="e">
        <f t="shared" si="3"/>
        <v>#REF!</v>
      </c>
      <c r="Q68" s="89" t="e">
        <f t="shared" si="4"/>
        <v>#REF!</v>
      </c>
      <c r="R68" s="119"/>
    </row>
    <row r="69" ht="22.5" spans="1:18">
      <c r="A69" s="70">
        <v>95635</v>
      </c>
      <c r="B69" s="87" t="s">
        <v>33</v>
      </c>
      <c r="C69" s="67" t="s">
        <v>139</v>
      </c>
      <c r="D69" s="64" t="s">
        <v>54</v>
      </c>
      <c r="E69" s="65">
        <v>1</v>
      </c>
      <c r="F69" s="65">
        <v>336.43</v>
      </c>
      <c r="G69" s="65">
        <v>336.43</v>
      </c>
      <c r="H69" s="62"/>
      <c r="I69" s="115"/>
      <c r="J69" s="105" t="str">
        <f t="shared" si="1"/>
        <v>x</v>
      </c>
      <c r="K69" s="105" t="str">
        <f t="shared" si="2"/>
        <v>x</v>
      </c>
      <c r="L69" s="105" t="str">
        <f t="shared" si="0"/>
        <v>x</v>
      </c>
      <c r="M69" s="110"/>
      <c r="N69" s="113">
        <v>0</v>
      </c>
      <c r="O69" s="108" t="e">
        <f>SUM(#REF!)</f>
        <v>#REF!</v>
      </c>
      <c r="P69" s="109" t="e">
        <f t="shared" si="3"/>
        <v>#REF!</v>
      </c>
      <c r="Q69" s="89" t="e">
        <f t="shared" si="4"/>
        <v>#REF!</v>
      </c>
      <c r="R69" s="119"/>
    </row>
    <row r="70" ht="12.75" spans="1:18">
      <c r="A70" s="70">
        <v>95675</v>
      </c>
      <c r="B70" s="87" t="s">
        <v>33</v>
      </c>
      <c r="C70" s="67" t="s">
        <v>140</v>
      </c>
      <c r="D70" s="64" t="s">
        <v>54</v>
      </c>
      <c r="E70" s="65">
        <v>1</v>
      </c>
      <c r="F70" s="65">
        <v>187.98</v>
      </c>
      <c r="G70" s="65">
        <v>187.98</v>
      </c>
      <c r="H70" s="62"/>
      <c r="I70" s="115"/>
      <c r="J70" s="105" t="str">
        <f t="shared" si="1"/>
        <v>x</v>
      </c>
      <c r="K70" s="105" t="str">
        <f t="shared" si="2"/>
        <v>x</v>
      </c>
      <c r="L70" s="105" t="str">
        <f t="shared" si="0"/>
        <v>x</v>
      </c>
      <c r="M70" s="110"/>
      <c r="N70" s="113">
        <v>0</v>
      </c>
      <c r="O70" s="108" t="e">
        <f>SUM(#REF!)</f>
        <v>#REF!</v>
      </c>
      <c r="P70" s="109" t="e">
        <f t="shared" si="3"/>
        <v>#REF!</v>
      </c>
      <c r="Q70" s="89" t="e">
        <f t="shared" si="4"/>
        <v>#REF!</v>
      </c>
      <c r="R70" s="119"/>
    </row>
    <row r="71" ht="22.5" spans="1:18">
      <c r="A71" s="70">
        <v>95676</v>
      </c>
      <c r="B71" s="87" t="s">
        <v>33</v>
      </c>
      <c r="C71" s="67" t="s">
        <v>141</v>
      </c>
      <c r="D71" s="64" t="s">
        <v>54</v>
      </c>
      <c r="E71" s="65">
        <v>1</v>
      </c>
      <c r="F71" s="65">
        <v>116.04</v>
      </c>
      <c r="G71" s="65">
        <v>116.04</v>
      </c>
      <c r="H71" s="62"/>
      <c r="I71" s="115"/>
      <c r="J71" s="105" t="str">
        <f t="shared" si="1"/>
        <v>x</v>
      </c>
      <c r="K71" s="105" t="str">
        <f t="shared" si="2"/>
        <v>x</v>
      </c>
      <c r="L71" s="105" t="str">
        <f t="shared" ref="L71:L117" si="5">K71</f>
        <v>x</v>
      </c>
      <c r="M71" s="110"/>
      <c r="N71" s="113">
        <v>0</v>
      </c>
      <c r="O71" s="108" t="e">
        <f>SUM(#REF!)</f>
        <v>#REF!</v>
      </c>
      <c r="P71" s="109" t="e">
        <f t="shared" si="3"/>
        <v>#REF!</v>
      </c>
      <c r="Q71" s="89" t="e">
        <f t="shared" si="4"/>
        <v>#REF!</v>
      </c>
      <c r="R71" s="119"/>
    </row>
    <row r="72" ht="12.75" spans="1:18">
      <c r="A72" s="68" t="s">
        <v>142</v>
      </c>
      <c r="B72" s="87"/>
      <c r="C72" s="73" t="s">
        <v>143</v>
      </c>
      <c r="D72" s="64">
        <v>0</v>
      </c>
      <c r="E72" s="82">
        <v>0</v>
      </c>
      <c r="F72" s="82">
        <v>0</v>
      </c>
      <c r="G72" s="83">
        <v>0</v>
      </c>
      <c r="H72" s="62"/>
      <c r="I72" s="115" t="str">
        <f>IF(SUM(G73:G74)&gt;0,"xx","")</f>
        <v>xx</v>
      </c>
      <c r="J72" s="105" t="str">
        <f t="shared" si="1"/>
        <v>x</v>
      </c>
      <c r="K72" s="105" t="str">
        <f>IF(I72="X","x",IF(I72="xx","x",IF(OR(D72&gt;0,G72&gt;0),"x","")))</f>
        <v>x</v>
      </c>
      <c r="L72" s="105" t="str">
        <f t="shared" si="5"/>
        <v>x</v>
      </c>
      <c r="M72" s="110"/>
      <c r="N72" s="114"/>
      <c r="O72" s="108" t="e">
        <f>SUM(#REF!)</f>
        <v>#REF!</v>
      </c>
      <c r="P72" s="109" t="e">
        <f t="shared" si="3"/>
        <v>#REF!</v>
      </c>
      <c r="Q72" s="89" t="e">
        <f t="shared" si="4"/>
        <v>#REF!</v>
      </c>
      <c r="R72" s="119"/>
    </row>
    <row r="73" ht="12.75" spans="1:18">
      <c r="A73" s="68" t="s">
        <v>144</v>
      </c>
      <c r="B73" s="87"/>
      <c r="C73" s="73" t="s">
        <v>145</v>
      </c>
      <c r="D73" s="64">
        <v>0</v>
      </c>
      <c r="E73" s="82">
        <v>0</v>
      </c>
      <c r="F73" s="82">
        <v>0</v>
      </c>
      <c r="G73" s="83">
        <v>0</v>
      </c>
      <c r="H73" s="62"/>
      <c r="I73" s="115" t="str">
        <f>IF(SUM(G74:G74)&gt;0,"xx","")</f>
        <v>xx</v>
      </c>
      <c r="J73" s="105" t="str">
        <f t="shared" ref="J73:J116" si="6">IF(I73="X","x",IF(I73="xx","x",IF(G73&gt;0,"x","")))</f>
        <v>x</v>
      </c>
      <c r="K73" s="105" t="str">
        <f t="shared" ref="K73:K116" si="7">IF(I73="X","x",IF(I73="xx","x",IF(G73&gt;0,"x","")))</f>
        <v>x</v>
      </c>
      <c r="L73" s="105" t="str">
        <f t="shared" si="5"/>
        <v>x</v>
      </c>
      <c r="M73" s="110"/>
      <c r="N73" s="114"/>
      <c r="O73" s="108" t="e">
        <f>SUM(#REF!)</f>
        <v>#REF!</v>
      </c>
      <c r="P73" s="109" t="e">
        <f t="shared" ref="P73:P116" si="8">G73-O73</f>
        <v>#REF!</v>
      </c>
      <c r="Q73" s="89" t="e">
        <f t="shared" ref="Q73:Q116" si="9">IF(P73=0,0,IF(P73&gt;0,"c","b"))</f>
        <v>#REF!</v>
      </c>
      <c r="R73" s="119"/>
    </row>
    <row r="74" ht="22.5" spans="1:18">
      <c r="A74" s="70">
        <v>89402</v>
      </c>
      <c r="B74" s="87" t="s">
        <v>33</v>
      </c>
      <c r="C74" s="67" t="s">
        <v>146</v>
      </c>
      <c r="D74" s="64" t="s">
        <v>35</v>
      </c>
      <c r="E74" s="65">
        <v>9.65</v>
      </c>
      <c r="F74" s="65">
        <v>17.54</v>
      </c>
      <c r="G74" s="65">
        <v>169.26</v>
      </c>
      <c r="H74" s="62"/>
      <c r="I74" s="115"/>
      <c r="J74" s="105" t="str">
        <f t="shared" si="6"/>
        <v>x</v>
      </c>
      <c r="K74" s="105" t="str">
        <f t="shared" si="7"/>
        <v>x</v>
      </c>
      <c r="L74" s="105" t="str">
        <f t="shared" si="5"/>
        <v>x</v>
      </c>
      <c r="M74" s="110"/>
      <c r="N74" s="113">
        <v>0</v>
      </c>
      <c r="O74" s="108" t="e">
        <f>SUM(#REF!)</f>
        <v>#REF!</v>
      </c>
      <c r="P74" s="109" t="e">
        <f t="shared" si="8"/>
        <v>#REF!</v>
      </c>
      <c r="Q74" s="89" t="e">
        <f t="shared" si="9"/>
        <v>#REF!</v>
      </c>
      <c r="R74" s="119"/>
    </row>
    <row r="75" ht="12.75" spans="1:18">
      <c r="A75" s="68" t="s">
        <v>147</v>
      </c>
      <c r="B75" s="87"/>
      <c r="C75" s="73" t="s">
        <v>148</v>
      </c>
      <c r="D75" s="64">
        <v>0</v>
      </c>
      <c r="E75" s="82">
        <v>0</v>
      </c>
      <c r="F75" s="82">
        <v>0</v>
      </c>
      <c r="G75" s="83">
        <v>0</v>
      </c>
      <c r="H75" s="62"/>
      <c r="I75" s="115" t="str">
        <f>IF(SUM(G76:G77)&gt;0,"xx","")</f>
        <v>xx</v>
      </c>
      <c r="J75" s="105" t="str">
        <f t="shared" si="6"/>
        <v>x</v>
      </c>
      <c r="K75" s="105" t="str">
        <f t="shared" si="7"/>
        <v>x</v>
      </c>
      <c r="L75" s="105" t="str">
        <f t="shared" si="5"/>
        <v>x</v>
      </c>
      <c r="M75" s="110"/>
      <c r="N75" s="114"/>
      <c r="O75" s="108" t="e">
        <f>SUM(#REF!)</f>
        <v>#REF!</v>
      </c>
      <c r="P75" s="109" t="e">
        <f t="shared" si="8"/>
        <v>#REF!</v>
      </c>
      <c r="Q75" s="89" t="e">
        <f t="shared" si="9"/>
        <v>#REF!</v>
      </c>
      <c r="R75" s="119"/>
    </row>
    <row r="76" ht="22.5" spans="1:18">
      <c r="A76" s="70">
        <v>89362</v>
      </c>
      <c r="B76" s="87" t="s">
        <v>33</v>
      </c>
      <c r="C76" s="67" t="s">
        <v>149</v>
      </c>
      <c r="D76" s="64" t="s">
        <v>54</v>
      </c>
      <c r="E76" s="65">
        <v>3</v>
      </c>
      <c r="F76" s="65">
        <v>13.38</v>
      </c>
      <c r="G76" s="65">
        <v>40.14</v>
      </c>
      <c r="H76" s="62"/>
      <c r="I76" s="115"/>
      <c r="J76" s="105" t="str">
        <f t="shared" si="6"/>
        <v>x</v>
      </c>
      <c r="K76" s="105" t="str">
        <f t="shared" si="7"/>
        <v>x</v>
      </c>
      <c r="L76" s="105" t="str">
        <f t="shared" si="5"/>
        <v>x</v>
      </c>
      <c r="M76" s="110"/>
      <c r="N76" s="113">
        <v>0</v>
      </c>
      <c r="O76" s="108" t="e">
        <f>SUM(#REF!)</f>
        <v>#REF!</v>
      </c>
      <c r="P76" s="109" t="e">
        <f t="shared" si="8"/>
        <v>#REF!</v>
      </c>
      <c r="Q76" s="89" t="e">
        <f t="shared" si="9"/>
        <v>#REF!</v>
      </c>
      <c r="R76" s="119"/>
    </row>
    <row r="77" ht="22.5" spans="1:18">
      <c r="A77" s="70">
        <v>89395</v>
      </c>
      <c r="B77" s="87" t="s">
        <v>33</v>
      </c>
      <c r="C77" s="67" t="s">
        <v>150</v>
      </c>
      <c r="D77" s="64" t="s">
        <v>54</v>
      </c>
      <c r="E77" s="65">
        <v>2</v>
      </c>
      <c r="F77" s="65">
        <v>18.42</v>
      </c>
      <c r="G77" s="65">
        <v>36.84</v>
      </c>
      <c r="H77" s="62"/>
      <c r="I77" s="115"/>
      <c r="J77" s="105" t="str">
        <f t="shared" si="6"/>
        <v>x</v>
      </c>
      <c r="K77" s="105" t="str">
        <f t="shared" si="7"/>
        <v>x</v>
      </c>
      <c r="L77" s="105" t="str">
        <f t="shared" si="5"/>
        <v>x</v>
      </c>
      <c r="M77" s="110"/>
      <c r="N77" s="113">
        <v>0</v>
      </c>
      <c r="O77" s="108" t="e">
        <f>SUM(#REF!)</f>
        <v>#REF!</v>
      </c>
      <c r="P77" s="109" t="e">
        <f t="shared" si="8"/>
        <v>#REF!</v>
      </c>
      <c r="Q77" s="89" t="e">
        <f t="shared" si="9"/>
        <v>#REF!</v>
      </c>
      <c r="R77" s="119"/>
    </row>
    <row r="78" ht="12.75" spans="1:18">
      <c r="A78" s="68" t="s">
        <v>151</v>
      </c>
      <c r="B78" s="87"/>
      <c r="C78" s="73" t="s">
        <v>152</v>
      </c>
      <c r="D78" s="64">
        <v>0</v>
      </c>
      <c r="E78" s="82">
        <v>0</v>
      </c>
      <c r="F78" s="82">
        <v>0</v>
      </c>
      <c r="G78" s="83">
        <v>0</v>
      </c>
      <c r="H78" s="62"/>
      <c r="I78" s="115" t="str">
        <f>IF(SUM(G79:G79)&gt;0,"xx","")</f>
        <v>xx</v>
      </c>
      <c r="J78" s="105" t="str">
        <f t="shared" si="6"/>
        <v>x</v>
      </c>
      <c r="K78" s="105" t="str">
        <f t="shared" si="7"/>
        <v>x</v>
      </c>
      <c r="L78" s="105" t="str">
        <f t="shared" si="5"/>
        <v>x</v>
      </c>
      <c r="M78" s="110"/>
      <c r="N78" s="114"/>
      <c r="O78" s="108" t="e">
        <f>SUM(#REF!)</f>
        <v>#REF!</v>
      </c>
      <c r="P78" s="109" t="e">
        <f t="shared" si="8"/>
        <v>#REF!</v>
      </c>
      <c r="Q78" s="89" t="e">
        <f t="shared" si="9"/>
        <v>#REF!</v>
      </c>
      <c r="R78" s="119"/>
    </row>
    <row r="79" ht="22.5" spans="1:18">
      <c r="A79" s="70">
        <v>89714</v>
      </c>
      <c r="B79" s="87" t="s">
        <v>33</v>
      </c>
      <c r="C79" s="67" t="s">
        <v>153</v>
      </c>
      <c r="D79" s="64" t="s">
        <v>35</v>
      </c>
      <c r="E79" s="65">
        <v>1.65</v>
      </c>
      <c r="F79" s="65">
        <v>51.24</v>
      </c>
      <c r="G79" s="65">
        <v>84.55</v>
      </c>
      <c r="H79" s="62"/>
      <c r="I79" s="112"/>
      <c r="J79" s="105" t="str">
        <f t="shared" si="6"/>
        <v>x</v>
      </c>
      <c r="K79" s="105" t="str">
        <f t="shared" si="7"/>
        <v>x</v>
      </c>
      <c r="L79" s="105" t="str">
        <f t="shared" si="5"/>
        <v>x</v>
      </c>
      <c r="M79" s="110"/>
      <c r="N79" s="113">
        <v>0</v>
      </c>
      <c r="O79" s="108" t="e">
        <f>SUM(#REF!)</f>
        <v>#REF!</v>
      </c>
      <c r="P79" s="109" t="e">
        <f t="shared" si="8"/>
        <v>#REF!</v>
      </c>
      <c r="Q79" s="89" t="e">
        <f t="shared" si="9"/>
        <v>#REF!</v>
      </c>
      <c r="R79" s="119"/>
    </row>
    <row r="80" ht="12.75" spans="1:18">
      <c r="A80" s="68" t="s">
        <v>154</v>
      </c>
      <c r="B80" s="87"/>
      <c r="C80" s="73" t="s">
        <v>155</v>
      </c>
      <c r="D80" s="64">
        <v>0</v>
      </c>
      <c r="E80" s="82">
        <v>0</v>
      </c>
      <c r="F80" s="82">
        <v>0</v>
      </c>
      <c r="G80" s="83">
        <v>0</v>
      </c>
      <c r="H80" s="62"/>
      <c r="I80" s="115" t="str">
        <f>IF(SUM(G81:G82)&gt;0,"xx","")</f>
        <v>xx</v>
      </c>
      <c r="J80" s="105" t="str">
        <f t="shared" si="6"/>
        <v>x</v>
      </c>
      <c r="K80" s="105" t="str">
        <f t="shared" si="7"/>
        <v>x</v>
      </c>
      <c r="L80" s="105" t="str">
        <f t="shared" si="5"/>
        <v>x</v>
      </c>
      <c r="M80" s="110"/>
      <c r="N80" s="114"/>
      <c r="O80" s="108" t="e">
        <f>SUM(#REF!)</f>
        <v>#REF!</v>
      </c>
      <c r="P80" s="109" t="e">
        <f t="shared" si="8"/>
        <v>#REF!</v>
      </c>
      <c r="Q80" s="89" t="e">
        <f t="shared" si="9"/>
        <v>#REF!</v>
      </c>
      <c r="R80" s="119"/>
    </row>
    <row r="81" ht="22.5" spans="1:18">
      <c r="A81" s="70">
        <v>89746</v>
      </c>
      <c r="B81" s="87" t="s">
        <v>33</v>
      </c>
      <c r="C81" s="67" t="s">
        <v>156</v>
      </c>
      <c r="D81" s="64" t="s">
        <v>54</v>
      </c>
      <c r="E81" s="65">
        <v>8</v>
      </c>
      <c r="F81" s="65">
        <v>35.74</v>
      </c>
      <c r="G81" s="65">
        <v>285.92</v>
      </c>
      <c r="H81" s="62"/>
      <c r="I81" s="112"/>
      <c r="J81" s="105" t="str">
        <f t="shared" si="6"/>
        <v>x</v>
      </c>
      <c r="K81" s="105" t="str">
        <f t="shared" si="7"/>
        <v>x</v>
      </c>
      <c r="L81" s="105" t="str">
        <f t="shared" si="5"/>
        <v>x</v>
      </c>
      <c r="M81" s="110"/>
      <c r="N81" s="113">
        <v>0</v>
      </c>
      <c r="O81" s="108" t="e">
        <f>SUM(#REF!)</f>
        <v>#REF!</v>
      </c>
      <c r="P81" s="109" t="e">
        <f t="shared" si="8"/>
        <v>#REF!</v>
      </c>
      <c r="Q81" s="89" t="e">
        <f t="shared" si="9"/>
        <v>#REF!</v>
      </c>
      <c r="R81" s="119"/>
    </row>
    <row r="82" ht="22.5" spans="1:18">
      <c r="A82" s="70">
        <v>89744</v>
      </c>
      <c r="B82" s="87" t="s">
        <v>33</v>
      </c>
      <c r="C82" s="67" t="s">
        <v>157</v>
      </c>
      <c r="D82" s="64" t="s">
        <v>54</v>
      </c>
      <c r="E82" s="65">
        <v>1</v>
      </c>
      <c r="F82" s="65">
        <v>34.7</v>
      </c>
      <c r="G82" s="65">
        <v>34.7</v>
      </c>
      <c r="H82" s="62"/>
      <c r="I82" s="112"/>
      <c r="J82" s="105" t="str">
        <f t="shared" si="6"/>
        <v>x</v>
      </c>
      <c r="K82" s="105" t="str">
        <f t="shared" si="7"/>
        <v>x</v>
      </c>
      <c r="L82" s="105" t="str">
        <f t="shared" si="5"/>
        <v>x</v>
      </c>
      <c r="M82" s="110"/>
      <c r="N82" s="113">
        <v>0</v>
      </c>
      <c r="O82" s="108" t="e">
        <f>SUM(#REF!)</f>
        <v>#REF!</v>
      </c>
      <c r="P82" s="109" t="e">
        <f t="shared" si="8"/>
        <v>#REF!</v>
      </c>
      <c r="Q82" s="89" t="e">
        <f t="shared" si="9"/>
        <v>#REF!</v>
      </c>
      <c r="R82" s="119"/>
    </row>
    <row r="83" ht="22.5" spans="1:18">
      <c r="A83" s="70" t="s">
        <v>55</v>
      </c>
      <c r="B83" s="87"/>
      <c r="C83" s="73" t="s">
        <v>158</v>
      </c>
      <c r="D83" s="64">
        <v>0</v>
      </c>
      <c r="E83" s="82">
        <v>0</v>
      </c>
      <c r="F83" s="82">
        <v>0</v>
      </c>
      <c r="G83" s="83">
        <v>0</v>
      </c>
      <c r="H83" s="62"/>
      <c r="I83" s="115" t="str">
        <f>IF(SUM(G84:G84)&gt;0,"xx","")</f>
        <v>xx</v>
      </c>
      <c r="J83" s="105" t="str">
        <f t="shared" si="6"/>
        <v>x</v>
      </c>
      <c r="K83" s="105" t="str">
        <f t="shared" si="7"/>
        <v>x</v>
      </c>
      <c r="L83" s="105" t="str">
        <f t="shared" si="5"/>
        <v>x</v>
      </c>
      <c r="M83" s="110"/>
      <c r="N83" s="114"/>
      <c r="O83" s="108" t="e">
        <f>SUM(#REF!)</f>
        <v>#REF!</v>
      </c>
      <c r="P83" s="109" t="e">
        <f t="shared" si="8"/>
        <v>#REF!</v>
      </c>
      <c r="Q83" s="89" t="e">
        <f t="shared" si="9"/>
        <v>#REF!</v>
      </c>
      <c r="R83" s="119"/>
    </row>
    <row r="84" ht="23.25" spans="1:18">
      <c r="A84" s="74" t="s">
        <v>159</v>
      </c>
      <c r="B84" s="90" t="s">
        <v>59</v>
      </c>
      <c r="C84" s="121" t="s">
        <v>160</v>
      </c>
      <c r="D84" s="76" t="s">
        <v>125</v>
      </c>
      <c r="E84" s="77">
        <v>1</v>
      </c>
      <c r="F84" s="77">
        <v>1031.16</v>
      </c>
      <c r="G84" s="78">
        <v>1031.16</v>
      </c>
      <c r="H84" s="62"/>
      <c r="I84" s="112"/>
      <c r="J84" s="105" t="str">
        <f t="shared" si="6"/>
        <v>x</v>
      </c>
      <c r="K84" s="105" t="str">
        <f t="shared" si="7"/>
        <v>x</v>
      </c>
      <c r="L84" s="105" t="str">
        <f t="shared" si="5"/>
        <v>x</v>
      </c>
      <c r="M84" s="110"/>
      <c r="N84" s="113"/>
      <c r="O84" s="108" t="e">
        <f>SUM(#REF!)</f>
        <v>#REF!</v>
      </c>
      <c r="P84" s="109" t="e">
        <f t="shared" si="8"/>
        <v>#REF!</v>
      </c>
      <c r="Q84" s="89" t="e">
        <f t="shared" si="9"/>
        <v>#REF!</v>
      </c>
      <c r="R84" s="119"/>
    </row>
    <row r="85" ht="13.5" spans="1:18">
      <c r="A85" s="48" t="s">
        <v>161</v>
      </c>
      <c r="B85" s="49"/>
      <c r="C85" s="50" t="s">
        <v>162</v>
      </c>
      <c r="D85" s="51">
        <v>0</v>
      </c>
      <c r="E85" s="52">
        <v>0</v>
      </c>
      <c r="F85" s="52">
        <v>0</v>
      </c>
      <c r="G85" s="53">
        <v>0</v>
      </c>
      <c r="H85" s="54">
        <v>51431.36</v>
      </c>
      <c r="I85" s="115" t="str">
        <f>IF(H85&gt;0,"X","")</f>
        <v>X</v>
      </c>
      <c r="J85" s="105" t="str">
        <f t="shared" si="6"/>
        <v>x</v>
      </c>
      <c r="K85" s="105" t="str">
        <f t="shared" si="7"/>
        <v>x</v>
      </c>
      <c r="L85" s="105" t="str">
        <f t="shared" si="5"/>
        <v>x</v>
      </c>
      <c r="M85" s="110"/>
      <c r="N85" s="114"/>
      <c r="O85" s="108" t="e">
        <f>SUM(#REF!)</f>
        <v>#REF!</v>
      </c>
      <c r="P85" s="109" t="e">
        <f t="shared" si="8"/>
        <v>#REF!</v>
      </c>
      <c r="Q85" s="89" t="e">
        <f t="shared" si="9"/>
        <v>#REF!</v>
      </c>
      <c r="R85" s="119"/>
    </row>
    <row r="86" ht="12.75" spans="1:18">
      <c r="A86" s="68" t="s">
        <v>163</v>
      </c>
      <c r="B86" s="87"/>
      <c r="C86" s="73" t="s">
        <v>164</v>
      </c>
      <c r="D86" s="120">
        <v>0</v>
      </c>
      <c r="E86" s="82">
        <v>0</v>
      </c>
      <c r="F86" s="82">
        <v>0</v>
      </c>
      <c r="G86" s="83">
        <v>0</v>
      </c>
      <c r="H86" s="62"/>
      <c r="I86" s="115" t="str">
        <f>IF(SUM(G87:G89)&gt;0,"xx","")</f>
        <v>xx</v>
      </c>
      <c r="J86" s="105" t="str">
        <f t="shared" si="6"/>
        <v>x</v>
      </c>
      <c r="K86" s="105" t="str">
        <f t="shared" si="7"/>
        <v>x</v>
      </c>
      <c r="L86" s="105" t="str">
        <f t="shared" si="5"/>
        <v>x</v>
      </c>
      <c r="M86" s="110"/>
      <c r="N86" s="114"/>
      <c r="O86" s="108" t="e">
        <f>SUM(#REF!)</f>
        <v>#REF!</v>
      </c>
      <c r="P86" s="109" t="e">
        <f t="shared" si="8"/>
        <v>#REF!</v>
      </c>
      <c r="Q86" s="89" t="e">
        <f t="shared" si="9"/>
        <v>#REF!</v>
      </c>
      <c r="R86" s="119"/>
    </row>
    <row r="87" ht="12.75" spans="1:18">
      <c r="A87" s="68" t="s">
        <v>165</v>
      </c>
      <c r="B87" s="87"/>
      <c r="C87" s="73" t="s">
        <v>166</v>
      </c>
      <c r="D87" s="64">
        <v>0</v>
      </c>
      <c r="E87" s="82">
        <v>0</v>
      </c>
      <c r="F87" s="82">
        <v>0</v>
      </c>
      <c r="G87" s="83">
        <v>0</v>
      </c>
      <c r="H87" s="62"/>
      <c r="I87" s="115" t="str">
        <f>IF(SUM(G88:G89)&gt;0,"xx","")</f>
        <v>xx</v>
      </c>
      <c r="J87" s="105" t="str">
        <f t="shared" si="6"/>
        <v>x</v>
      </c>
      <c r="K87" s="105" t="str">
        <f t="shared" si="7"/>
        <v>x</v>
      </c>
      <c r="L87" s="105" t="str">
        <f t="shared" si="5"/>
        <v>x</v>
      </c>
      <c r="M87" s="110"/>
      <c r="N87" s="114"/>
      <c r="O87" s="108" t="e">
        <f>SUM(#REF!)</f>
        <v>#REF!</v>
      </c>
      <c r="P87" s="109" t="e">
        <f t="shared" si="8"/>
        <v>#REF!</v>
      </c>
      <c r="Q87" s="89" t="e">
        <f t="shared" si="9"/>
        <v>#REF!</v>
      </c>
      <c r="R87" s="119"/>
    </row>
    <row r="88" ht="22.5" spans="1:18">
      <c r="A88" s="70">
        <v>92396</v>
      </c>
      <c r="B88" s="87" t="s">
        <v>33</v>
      </c>
      <c r="C88" s="67" t="s">
        <v>167</v>
      </c>
      <c r="D88" s="64" t="s">
        <v>43</v>
      </c>
      <c r="E88" s="65">
        <v>150.54</v>
      </c>
      <c r="F88" s="65">
        <v>76.16</v>
      </c>
      <c r="G88" s="78">
        <v>11465.13</v>
      </c>
      <c r="H88" s="62"/>
      <c r="I88" s="112"/>
      <c r="J88" s="105" t="str">
        <f t="shared" si="6"/>
        <v>x</v>
      </c>
      <c r="K88" s="105" t="str">
        <f t="shared" si="7"/>
        <v>x</v>
      </c>
      <c r="L88" s="105" t="str">
        <f t="shared" si="5"/>
        <v>x</v>
      </c>
      <c r="M88" s="110"/>
      <c r="N88" s="113">
        <v>0</v>
      </c>
      <c r="O88" s="108" t="e">
        <f>SUM(#REF!)</f>
        <v>#REF!</v>
      </c>
      <c r="P88" s="109" t="e">
        <f t="shared" si="8"/>
        <v>#REF!</v>
      </c>
      <c r="Q88" s="89" t="e">
        <f t="shared" si="9"/>
        <v>#REF!</v>
      </c>
      <c r="R88" s="119"/>
    </row>
    <row r="89" ht="22.5" spans="1:18">
      <c r="A89" s="70">
        <v>93679</v>
      </c>
      <c r="B89" s="87" t="s">
        <v>33</v>
      </c>
      <c r="C89" s="67" t="s">
        <v>168</v>
      </c>
      <c r="D89" s="64" t="s">
        <v>43</v>
      </c>
      <c r="E89" s="65">
        <v>73.02</v>
      </c>
      <c r="F89" s="65">
        <v>83.14</v>
      </c>
      <c r="G89" s="78">
        <v>6070.88</v>
      </c>
      <c r="H89" s="62"/>
      <c r="I89" s="112"/>
      <c r="J89" s="105" t="str">
        <f t="shared" si="6"/>
        <v>x</v>
      </c>
      <c r="K89" s="105" t="str">
        <f t="shared" si="7"/>
        <v>x</v>
      </c>
      <c r="L89" s="105" t="str">
        <f t="shared" si="5"/>
        <v>x</v>
      </c>
      <c r="M89" s="110"/>
      <c r="N89" s="113">
        <v>0</v>
      </c>
      <c r="O89" s="108" t="e">
        <f>SUM(#REF!)</f>
        <v>#REF!</v>
      </c>
      <c r="P89" s="109" t="e">
        <f t="shared" si="8"/>
        <v>#REF!</v>
      </c>
      <c r="Q89" s="89" t="e">
        <f t="shared" si="9"/>
        <v>#REF!</v>
      </c>
      <c r="R89" s="119"/>
    </row>
    <row r="90" ht="27.95" customHeight="1" spans="1:18">
      <c r="A90" s="70" t="s">
        <v>55</v>
      </c>
      <c r="B90" s="87"/>
      <c r="C90" s="73" t="s">
        <v>169</v>
      </c>
      <c r="D90" s="64">
        <v>0</v>
      </c>
      <c r="E90" s="82">
        <v>0</v>
      </c>
      <c r="F90" s="82">
        <v>0</v>
      </c>
      <c r="G90" s="83">
        <v>0</v>
      </c>
      <c r="H90" s="62"/>
      <c r="I90" s="115" t="str">
        <f>IF(SUM(G91:G91)&gt;0,"xx","")</f>
        <v>xx</v>
      </c>
      <c r="J90" s="105" t="str">
        <f t="shared" si="6"/>
        <v>x</v>
      </c>
      <c r="K90" s="105" t="str">
        <f t="shared" si="7"/>
        <v>x</v>
      </c>
      <c r="L90" s="105" t="str">
        <f t="shared" si="5"/>
        <v>x</v>
      </c>
      <c r="M90" s="110"/>
      <c r="N90" s="114"/>
      <c r="O90" s="108" t="e">
        <f>SUM(#REF!)</f>
        <v>#REF!</v>
      </c>
      <c r="P90" s="109" t="e">
        <f t="shared" si="8"/>
        <v>#REF!</v>
      </c>
      <c r="Q90" s="89" t="e">
        <f t="shared" si="9"/>
        <v>#REF!</v>
      </c>
      <c r="R90" s="119"/>
    </row>
    <row r="91" ht="23.25" spans="1:18">
      <c r="A91" s="74" t="s">
        <v>170</v>
      </c>
      <c r="B91" s="90" t="s">
        <v>59</v>
      </c>
      <c r="C91" s="75" t="s">
        <v>171</v>
      </c>
      <c r="D91" s="76" t="s">
        <v>43</v>
      </c>
      <c r="E91" s="77">
        <v>275.46</v>
      </c>
      <c r="F91" s="77">
        <v>123.05</v>
      </c>
      <c r="G91" s="78">
        <v>33895.35</v>
      </c>
      <c r="H91" s="62"/>
      <c r="I91" s="112"/>
      <c r="J91" s="105" t="str">
        <f t="shared" si="6"/>
        <v>x</v>
      </c>
      <c r="K91" s="105" t="str">
        <f t="shared" si="7"/>
        <v>x</v>
      </c>
      <c r="L91" s="105" t="str">
        <f t="shared" si="5"/>
        <v>x</v>
      </c>
      <c r="M91" s="110"/>
      <c r="N91" s="113"/>
      <c r="O91" s="108" t="e">
        <f>SUM(#REF!)</f>
        <v>#REF!</v>
      </c>
      <c r="P91" s="109" t="e">
        <f t="shared" si="8"/>
        <v>#REF!</v>
      </c>
      <c r="Q91" s="89" t="e">
        <f t="shared" si="9"/>
        <v>#REF!</v>
      </c>
      <c r="R91" s="119"/>
    </row>
    <row r="92" ht="13.5" spans="1:18">
      <c r="A92" s="48" t="s">
        <v>172</v>
      </c>
      <c r="B92" s="49"/>
      <c r="C92" s="50" t="s">
        <v>173</v>
      </c>
      <c r="D92" s="51">
        <v>0</v>
      </c>
      <c r="E92" s="52">
        <v>0</v>
      </c>
      <c r="F92" s="52">
        <v>0</v>
      </c>
      <c r="G92" s="53">
        <v>0</v>
      </c>
      <c r="H92" s="54">
        <v>169289.42</v>
      </c>
      <c r="I92" s="115" t="str">
        <f>IF(H92&gt;0,"X","")</f>
        <v>X</v>
      </c>
      <c r="J92" s="105" t="str">
        <f t="shared" si="6"/>
        <v>x</v>
      </c>
      <c r="K92" s="105" t="str">
        <f t="shared" si="7"/>
        <v>x</v>
      </c>
      <c r="L92" s="105" t="str">
        <f t="shared" si="5"/>
        <v>x</v>
      </c>
      <c r="M92" s="110"/>
      <c r="N92" s="114"/>
      <c r="O92" s="108" t="e">
        <f>SUM(#REF!)</f>
        <v>#REF!</v>
      </c>
      <c r="P92" s="109" t="e">
        <f t="shared" si="8"/>
        <v>#REF!</v>
      </c>
      <c r="Q92" s="89" t="e">
        <f t="shared" si="9"/>
        <v>#REF!</v>
      </c>
      <c r="R92" s="119"/>
    </row>
    <row r="93" ht="12.75" spans="1:18">
      <c r="A93" s="68" t="s">
        <v>174</v>
      </c>
      <c r="B93" s="87"/>
      <c r="C93" s="73" t="s">
        <v>175</v>
      </c>
      <c r="D93" s="64">
        <v>0</v>
      </c>
      <c r="E93" s="82">
        <v>0</v>
      </c>
      <c r="F93" s="82">
        <v>0</v>
      </c>
      <c r="G93" s="83">
        <v>0</v>
      </c>
      <c r="H93" s="62"/>
      <c r="I93" s="115" t="str">
        <f>IF(SUM(G94:G97)&gt;0,"xx","")</f>
        <v>xx</v>
      </c>
      <c r="J93" s="105" t="str">
        <f t="shared" si="6"/>
        <v>x</v>
      </c>
      <c r="K93" s="105" t="str">
        <f t="shared" si="7"/>
        <v>x</v>
      </c>
      <c r="L93" s="105" t="str">
        <f t="shared" si="5"/>
        <v>x</v>
      </c>
      <c r="M93" s="110"/>
      <c r="N93" s="114"/>
      <c r="O93" s="108" t="e">
        <f>SUM(#REF!)</f>
        <v>#REF!</v>
      </c>
      <c r="P93" s="109" t="e">
        <f t="shared" si="8"/>
        <v>#REF!</v>
      </c>
      <c r="Q93" s="89" t="e">
        <f t="shared" si="9"/>
        <v>#REF!</v>
      </c>
      <c r="R93" s="119"/>
    </row>
    <row r="94" ht="12.75" spans="1:18">
      <c r="A94" s="68" t="s">
        <v>176</v>
      </c>
      <c r="B94" s="87"/>
      <c r="C94" s="73" t="s">
        <v>177</v>
      </c>
      <c r="D94" s="64"/>
      <c r="E94" s="82">
        <v>0</v>
      </c>
      <c r="F94" s="82">
        <v>0</v>
      </c>
      <c r="G94" s="83">
        <v>0</v>
      </c>
      <c r="H94" s="62"/>
      <c r="I94" s="115" t="str">
        <f>IF(SUM(G95:G95)&gt;0,"xx","")</f>
        <v>xx</v>
      </c>
      <c r="J94" s="105" t="str">
        <f t="shared" si="6"/>
        <v>x</v>
      </c>
      <c r="K94" s="105" t="str">
        <f t="shared" si="7"/>
        <v>x</v>
      </c>
      <c r="L94" s="105" t="str">
        <f t="shared" si="5"/>
        <v>x</v>
      </c>
      <c r="M94" s="110"/>
      <c r="N94" s="114"/>
      <c r="O94" s="108" t="e">
        <f>SUM(#REF!)</f>
        <v>#REF!</v>
      </c>
      <c r="P94" s="109" t="e">
        <f t="shared" si="8"/>
        <v>#REF!</v>
      </c>
      <c r="Q94" s="89" t="e">
        <f t="shared" si="9"/>
        <v>#REF!</v>
      </c>
      <c r="R94" s="119"/>
    </row>
    <row r="95" ht="22.5" spans="1:18">
      <c r="A95" s="70">
        <v>100576</v>
      </c>
      <c r="B95" s="87" t="s">
        <v>33</v>
      </c>
      <c r="C95" s="67" t="s">
        <v>178</v>
      </c>
      <c r="D95" s="64" t="s">
        <v>43</v>
      </c>
      <c r="E95" s="65">
        <v>483.46</v>
      </c>
      <c r="F95" s="65">
        <v>3.19</v>
      </c>
      <c r="G95" s="65">
        <v>1542.24</v>
      </c>
      <c r="H95" s="62"/>
      <c r="I95" s="112"/>
      <c r="J95" s="105" t="str">
        <f t="shared" si="6"/>
        <v>x</v>
      </c>
      <c r="K95" s="105" t="str">
        <f t="shared" si="7"/>
        <v>x</v>
      </c>
      <c r="L95" s="105" t="str">
        <f t="shared" si="5"/>
        <v>x</v>
      </c>
      <c r="M95" s="110"/>
      <c r="N95" s="113">
        <v>0</v>
      </c>
      <c r="O95" s="108" t="e">
        <f>SUM(#REF!)</f>
        <v>#REF!</v>
      </c>
      <c r="P95" s="109" t="e">
        <f t="shared" si="8"/>
        <v>#REF!</v>
      </c>
      <c r="Q95" s="89" t="e">
        <f t="shared" si="9"/>
        <v>#REF!</v>
      </c>
      <c r="R95" s="119"/>
    </row>
    <row r="96" ht="12.75" spans="1:18">
      <c r="A96" s="68" t="s">
        <v>179</v>
      </c>
      <c r="B96" s="87"/>
      <c r="C96" s="73" t="s">
        <v>180</v>
      </c>
      <c r="D96" s="64"/>
      <c r="E96" s="82">
        <v>0</v>
      </c>
      <c r="F96" s="82">
        <v>0</v>
      </c>
      <c r="G96" s="83">
        <v>0</v>
      </c>
      <c r="H96" s="62"/>
      <c r="I96" s="115" t="str">
        <f>IF(SUM(G97:G97)&gt;0,"xx","")</f>
        <v>xx</v>
      </c>
      <c r="J96" s="105" t="str">
        <f t="shared" si="6"/>
        <v>x</v>
      </c>
      <c r="K96" s="105" t="str">
        <f t="shared" si="7"/>
        <v>x</v>
      </c>
      <c r="L96" s="105" t="str">
        <f t="shared" si="5"/>
        <v>x</v>
      </c>
      <c r="M96" s="110"/>
      <c r="N96" s="114"/>
      <c r="O96" s="108" t="e">
        <f>SUM(#REF!)</f>
        <v>#REF!</v>
      </c>
      <c r="P96" s="109" t="e">
        <f t="shared" si="8"/>
        <v>#REF!</v>
      </c>
      <c r="Q96" s="89" t="e">
        <f t="shared" si="9"/>
        <v>#REF!</v>
      </c>
      <c r="R96" s="119"/>
    </row>
    <row r="97" ht="33.75" spans="1:18">
      <c r="A97" s="70">
        <v>94277</v>
      </c>
      <c r="B97" s="87" t="s">
        <v>33</v>
      </c>
      <c r="C97" s="67" t="s">
        <v>181</v>
      </c>
      <c r="D97" s="64" t="s">
        <v>35</v>
      </c>
      <c r="E97" s="78">
        <v>94</v>
      </c>
      <c r="F97" s="65">
        <v>55.25</v>
      </c>
      <c r="G97" s="83">
        <v>5193.5</v>
      </c>
      <c r="H97" s="62"/>
      <c r="I97" s="112"/>
      <c r="J97" s="105" t="str">
        <f t="shared" si="6"/>
        <v>x</v>
      </c>
      <c r="K97" s="105" t="str">
        <f t="shared" si="7"/>
        <v>x</v>
      </c>
      <c r="L97" s="105" t="str">
        <f t="shared" si="5"/>
        <v>x</v>
      </c>
      <c r="M97" s="110"/>
      <c r="N97" s="113">
        <v>0</v>
      </c>
      <c r="O97" s="108" t="e">
        <f>SUM(#REF!)</f>
        <v>#REF!</v>
      </c>
      <c r="P97" s="109" t="e">
        <f t="shared" si="8"/>
        <v>#REF!</v>
      </c>
      <c r="Q97" s="89" t="e">
        <f t="shared" si="9"/>
        <v>#REF!</v>
      </c>
      <c r="R97" s="119"/>
    </row>
    <row r="98" ht="12.75" spans="1:18">
      <c r="A98" s="68" t="s">
        <v>182</v>
      </c>
      <c r="B98" s="87"/>
      <c r="C98" s="73" t="s">
        <v>183</v>
      </c>
      <c r="D98" s="122"/>
      <c r="E98" s="82">
        <v>0</v>
      </c>
      <c r="F98" s="82">
        <v>0</v>
      </c>
      <c r="G98" s="83">
        <v>0</v>
      </c>
      <c r="H98" s="62"/>
      <c r="I98" s="115" t="str">
        <f>IF(SUM(G99:G103)&gt;0,"xx","")</f>
        <v>xx</v>
      </c>
      <c r="J98" s="105" t="str">
        <f t="shared" si="6"/>
        <v>x</v>
      </c>
      <c r="K98" s="105" t="str">
        <f t="shared" si="7"/>
        <v>x</v>
      </c>
      <c r="L98" s="105" t="str">
        <f t="shared" si="5"/>
        <v>x</v>
      </c>
      <c r="M98" s="110"/>
      <c r="N98" s="114"/>
      <c r="O98" s="108" t="e">
        <f>SUM(#REF!)</f>
        <v>#REF!</v>
      </c>
      <c r="P98" s="109" t="e">
        <f t="shared" si="8"/>
        <v>#REF!</v>
      </c>
      <c r="Q98" s="89" t="e">
        <f t="shared" si="9"/>
        <v>#REF!</v>
      </c>
      <c r="R98" s="119"/>
    </row>
    <row r="99" ht="12.75" spans="1:18">
      <c r="A99" s="68" t="s">
        <v>184</v>
      </c>
      <c r="B99" s="87"/>
      <c r="C99" s="73" t="s">
        <v>185</v>
      </c>
      <c r="D99" s="122"/>
      <c r="E99" s="82">
        <v>0</v>
      </c>
      <c r="F99" s="82">
        <v>0</v>
      </c>
      <c r="G99" s="83">
        <v>0</v>
      </c>
      <c r="H99" s="62"/>
      <c r="I99" s="115" t="str">
        <f>IF(SUM(G100:G103)&gt;0,"xx","")</f>
        <v>xx</v>
      </c>
      <c r="J99" s="105" t="str">
        <f t="shared" si="6"/>
        <v>x</v>
      </c>
      <c r="K99" s="105" t="str">
        <f t="shared" si="7"/>
        <v>x</v>
      </c>
      <c r="L99" s="105" t="str">
        <f t="shared" si="5"/>
        <v>x</v>
      </c>
      <c r="M99" s="110"/>
      <c r="N99" s="114"/>
      <c r="O99" s="108" t="e">
        <f>SUM(#REF!)</f>
        <v>#REF!</v>
      </c>
      <c r="P99" s="109" t="e">
        <f t="shared" si="8"/>
        <v>#REF!</v>
      </c>
      <c r="Q99" s="89" t="e">
        <f t="shared" si="9"/>
        <v>#REF!</v>
      </c>
      <c r="R99" s="119"/>
    </row>
    <row r="100" ht="22.5" spans="1:18">
      <c r="A100" s="70">
        <v>98511</v>
      </c>
      <c r="B100" s="87" t="s">
        <v>33</v>
      </c>
      <c r="C100" s="67" t="s">
        <v>186</v>
      </c>
      <c r="D100" s="64" t="s">
        <v>54</v>
      </c>
      <c r="E100" s="78">
        <v>16</v>
      </c>
      <c r="F100" s="65">
        <v>126.18</v>
      </c>
      <c r="G100" s="83">
        <v>2018.88</v>
      </c>
      <c r="H100" s="62"/>
      <c r="I100" s="112"/>
      <c r="J100" s="105" t="str">
        <f t="shared" si="6"/>
        <v>x</v>
      </c>
      <c r="K100" s="105" t="str">
        <f t="shared" si="7"/>
        <v>x</v>
      </c>
      <c r="L100" s="105" t="str">
        <f t="shared" si="5"/>
        <v>x</v>
      </c>
      <c r="M100" s="110"/>
      <c r="N100" s="113">
        <v>0</v>
      </c>
      <c r="O100" s="108" t="e">
        <f>SUM(#REF!)</f>
        <v>#REF!</v>
      </c>
      <c r="P100" s="109" t="e">
        <f t="shared" si="8"/>
        <v>#REF!</v>
      </c>
      <c r="Q100" s="89" t="e">
        <f t="shared" si="9"/>
        <v>#REF!</v>
      </c>
      <c r="R100" s="119"/>
    </row>
    <row r="101" ht="12.75" spans="1:18">
      <c r="A101" s="70">
        <v>103946</v>
      </c>
      <c r="B101" s="87" t="s">
        <v>33</v>
      </c>
      <c r="C101" s="67" t="s">
        <v>187</v>
      </c>
      <c r="D101" s="64" t="s">
        <v>43</v>
      </c>
      <c r="E101" s="78">
        <v>296.97</v>
      </c>
      <c r="F101" s="65">
        <v>16.5</v>
      </c>
      <c r="G101" s="83">
        <v>4900.01</v>
      </c>
      <c r="H101" s="62"/>
      <c r="I101" s="112"/>
      <c r="J101" s="105" t="str">
        <f t="shared" si="6"/>
        <v>x</v>
      </c>
      <c r="K101" s="105" t="str">
        <f t="shared" si="7"/>
        <v>x</v>
      </c>
      <c r="L101" s="105" t="str">
        <f t="shared" si="5"/>
        <v>x</v>
      </c>
      <c r="M101" s="110"/>
      <c r="N101" s="113">
        <v>0</v>
      </c>
      <c r="O101" s="108" t="e">
        <f>SUM(#REF!)</f>
        <v>#REF!</v>
      </c>
      <c r="P101" s="109" t="e">
        <f t="shared" si="8"/>
        <v>#REF!</v>
      </c>
      <c r="Q101" s="89" t="e">
        <f t="shared" si="9"/>
        <v>#REF!</v>
      </c>
      <c r="R101" s="119"/>
    </row>
    <row r="102" ht="22.5" spans="1:18">
      <c r="A102" s="70">
        <v>98526</v>
      </c>
      <c r="B102" s="87" t="s">
        <v>33</v>
      </c>
      <c r="C102" s="67" t="s">
        <v>188</v>
      </c>
      <c r="D102" s="64" t="s">
        <v>54</v>
      </c>
      <c r="E102" s="78">
        <v>1</v>
      </c>
      <c r="F102" s="65">
        <v>108.27</v>
      </c>
      <c r="G102" s="83">
        <v>108.27</v>
      </c>
      <c r="H102" s="62"/>
      <c r="I102" s="112"/>
      <c r="J102" s="105" t="str">
        <f t="shared" si="6"/>
        <v>x</v>
      </c>
      <c r="K102" s="105" t="str">
        <f t="shared" si="7"/>
        <v>x</v>
      </c>
      <c r="L102" s="105" t="str">
        <f t="shared" si="5"/>
        <v>x</v>
      </c>
      <c r="M102" s="110"/>
      <c r="N102" s="113">
        <v>0</v>
      </c>
      <c r="O102" s="108" t="e">
        <f>SUM(#REF!)</f>
        <v>#REF!</v>
      </c>
      <c r="P102" s="109" t="e">
        <f t="shared" si="8"/>
        <v>#REF!</v>
      </c>
      <c r="Q102" s="89" t="e">
        <f t="shared" si="9"/>
        <v>#REF!</v>
      </c>
      <c r="R102" s="119"/>
    </row>
    <row r="103" ht="22.5" spans="1:18">
      <c r="A103" s="70">
        <v>98529</v>
      </c>
      <c r="B103" s="87" t="s">
        <v>33</v>
      </c>
      <c r="C103" s="67" t="s">
        <v>189</v>
      </c>
      <c r="D103" s="64" t="s">
        <v>54</v>
      </c>
      <c r="E103" s="78">
        <v>1</v>
      </c>
      <c r="F103" s="65">
        <v>97.2</v>
      </c>
      <c r="G103" s="83">
        <v>97.2</v>
      </c>
      <c r="H103" s="62"/>
      <c r="I103" s="112"/>
      <c r="J103" s="105" t="str">
        <f t="shared" si="6"/>
        <v>x</v>
      </c>
      <c r="K103" s="105" t="str">
        <f t="shared" si="7"/>
        <v>x</v>
      </c>
      <c r="L103" s="105" t="str">
        <f t="shared" si="5"/>
        <v>x</v>
      </c>
      <c r="M103" s="110"/>
      <c r="N103" s="113">
        <v>0</v>
      </c>
      <c r="O103" s="108" t="e">
        <f>SUM(#REF!)</f>
        <v>#REF!</v>
      </c>
      <c r="P103" s="109" t="e">
        <f t="shared" si="8"/>
        <v>#REF!</v>
      </c>
      <c r="Q103" s="89" t="e">
        <f t="shared" si="9"/>
        <v>#REF!</v>
      </c>
      <c r="R103" s="119"/>
    </row>
    <row r="104" ht="27.95" customHeight="1" spans="1:18">
      <c r="A104" s="68" t="s">
        <v>55</v>
      </c>
      <c r="B104" s="87"/>
      <c r="C104" s="73" t="s">
        <v>190</v>
      </c>
      <c r="D104" s="64"/>
      <c r="E104" s="82">
        <v>0</v>
      </c>
      <c r="F104" s="82">
        <v>0</v>
      </c>
      <c r="G104" s="83">
        <v>0</v>
      </c>
      <c r="H104" s="62"/>
      <c r="I104" s="115" t="str">
        <f>IF(SUM(G105:G112)&gt;0,"xx","")</f>
        <v>xx</v>
      </c>
      <c r="J104" s="105" t="str">
        <f t="shared" si="6"/>
        <v>x</v>
      </c>
      <c r="K104" s="105" t="str">
        <f t="shared" si="7"/>
        <v>x</v>
      </c>
      <c r="L104" s="105" t="str">
        <f t="shared" si="5"/>
        <v>x</v>
      </c>
      <c r="M104" s="110"/>
      <c r="N104" s="114"/>
      <c r="O104" s="108" t="e">
        <f>SUM(#REF!)</f>
        <v>#REF!</v>
      </c>
      <c r="P104" s="109" t="e">
        <f t="shared" si="8"/>
        <v>#REF!</v>
      </c>
      <c r="Q104" s="89" t="e">
        <f t="shared" si="9"/>
        <v>#REF!</v>
      </c>
      <c r="R104" s="119"/>
    </row>
    <row r="105" ht="22.5" spans="1:18">
      <c r="A105" s="70">
        <v>96624</v>
      </c>
      <c r="B105" s="87" t="s">
        <v>33</v>
      </c>
      <c r="C105" s="123" t="s">
        <v>191</v>
      </c>
      <c r="D105" s="122" t="s">
        <v>77</v>
      </c>
      <c r="E105" s="65">
        <v>13.77</v>
      </c>
      <c r="F105" s="65">
        <v>137.14</v>
      </c>
      <c r="G105" s="78">
        <v>1888.42</v>
      </c>
      <c r="H105" s="62"/>
      <c r="I105" s="112"/>
      <c r="J105" s="105" t="str">
        <f t="shared" si="6"/>
        <v>x</v>
      </c>
      <c r="K105" s="105" t="str">
        <f t="shared" si="7"/>
        <v>x</v>
      </c>
      <c r="L105" s="105" t="str">
        <f t="shared" si="5"/>
        <v>x</v>
      </c>
      <c r="M105" s="110"/>
      <c r="N105" s="113"/>
      <c r="O105" s="108" t="e">
        <f>SUM(#REF!)</f>
        <v>#REF!</v>
      </c>
      <c r="P105" s="109" t="e">
        <f t="shared" si="8"/>
        <v>#REF!</v>
      </c>
      <c r="Q105" s="89" t="e">
        <f t="shared" si="9"/>
        <v>#REF!</v>
      </c>
      <c r="R105" s="119"/>
    </row>
    <row r="106" ht="12.75" spans="1:18">
      <c r="A106" s="70" t="s">
        <v>192</v>
      </c>
      <c r="B106" s="124" t="s">
        <v>193</v>
      </c>
      <c r="C106" s="125" t="s">
        <v>194</v>
      </c>
      <c r="D106" s="122" t="s">
        <v>35</v>
      </c>
      <c r="E106" s="65">
        <v>179.05</v>
      </c>
      <c r="F106" s="65">
        <v>24.74</v>
      </c>
      <c r="G106" s="78">
        <v>4429.7</v>
      </c>
      <c r="H106" s="62"/>
      <c r="I106" s="112"/>
      <c r="J106" s="105" t="str">
        <f t="shared" si="6"/>
        <v>x</v>
      </c>
      <c r="K106" s="105" t="str">
        <f t="shared" si="7"/>
        <v>x</v>
      </c>
      <c r="L106" s="105" t="str">
        <f t="shared" si="5"/>
        <v>x</v>
      </c>
      <c r="M106" s="110"/>
      <c r="N106" s="113"/>
      <c r="O106" s="108" t="e">
        <f>SUM(#REF!)</f>
        <v>#REF!</v>
      </c>
      <c r="P106" s="109" t="e">
        <f t="shared" si="8"/>
        <v>#REF!</v>
      </c>
      <c r="Q106" s="89" t="e">
        <f t="shared" si="9"/>
        <v>#REF!</v>
      </c>
      <c r="R106" s="119"/>
    </row>
    <row r="107" ht="12.75" spans="1:18">
      <c r="A107" s="70" t="s">
        <v>195</v>
      </c>
      <c r="B107" s="124" t="s">
        <v>193</v>
      </c>
      <c r="C107" s="67" t="s">
        <v>196</v>
      </c>
      <c r="D107" s="64" t="s">
        <v>54</v>
      </c>
      <c r="E107" s="65">
        <v>1</v>
      </c>
      <c r="F107" s="65">
        <v>590.99</v>
      </c>
      <c r="G107" s="78">
        <v>590.99</v>
      </c>
      <c r="H107" s="62"/>
      <c r="I107" s="112"/>
      <c r="J107" s="105" t="str">
        <f t="shared" si="6"/>
        <v>x</v>
      </c>
      <c r="K107" s="105" t="str">
        <f t="shared" si="7"/>
        <v>x</v>
      </c>
      <c r="L107" s="105" t="str">
        <f t="shared" si="5"/>
        <v>x</v>
      </c>
      <c r="M107" s="110"/>
      <c r="N107" s="113"/>
      <c r="O107" s="108" t="e">
        <f>SUM(#REF!)</f>
        <v>#REF!</v>
      </c>
      <c r="P107" s="109" t="e">
        <f t="shared" si="8"/>
        <v>#REF!</v>
      </c>
      <c r="Q107" s="89" t="e">
        <f t="shared" si="9"/>
        <v>#REF!</v>
      </c>
      <c r="R107" s="119"/>
    </row>
    <row r="108" ht="12.75" spans="1:18">
      <c r="A108" s="74" t="s">
        <v>197</v>
      </c>
      <c r="B108" s="90" t="s">
        <v>59</v>
      </c>
      <c r="C108" s="75" t="s">
        <v>198</v>
      </c>
      <c r="D108" s="76" t="s">
        <v>125</v>
      </c>
      <c r="E108" s="77">
        <v>1</v>
      </c>
      <c r="F108" s="77">
        <v>2778.34</v>
      </c>
      <c r="G108" s="78">
        <v>2778.34</v>
      </c>
      <c r="H108" s="62"/>
      <c r="I108" s="112"/>
      <c r="J108" s="105" t="str">
        <f t="shared" si="6"/>
        <v>x</v>
      </c>
      <c r="K108" s="105" t="str">
        <f t="shared" si="7"/>
        <v>x</v>
      </c>
      <c r="L108" s="105" t="str">
        <f t="shared" si="5"/>
        <v>x</v>
      </c>
      <c r="M108" s="110"/>
      <c r="N108" s="113"/>
      <c r="O108" s="108" t="e">
        <f>SUM(#REF!)</f>
        <v>#REF!</v>
      </c>
      <c r="P108" s="109" t="e">
        <f t="shared" si="8"/>
        <v>#REF!</v>
      </c>
      <c r="Q108" s="89" t="e">
        <f t="shared" si="9"/>
        <v>#REF!</v>
      </c>
      <c r="R108" s="119"/>
    </row>
    <row r="109" ht="22.5" spans="1:18">
      <c r="A109" s="74" t="s">
        <v>199</v>
      </c>
      <c r="B109" s="90" t="s">
        <v>59</v>
      </c>
      <c r="C109" s="75" t="s">
        <v>200</v>
      </c>
      <c r="D109" s="76" t="s">
        <v>125</v>
      </c>
      <c r="E109" s="77">
        <v>1</v>
      </c>
      <c r="F109" s="77">
        <v>3211.3</v>
      </c>
      <c r="G109" s="78">
        <v>3211.3</v>
      </c>
      <c r="H109" s="62"/>
      <c r="I109" s="112"/>
      <c r="J109" s="105" t="str">
        <f t="shared" si="6"/>
        <v>x</v>
      </c>
      <c r="K109" s="105" t="str">
        <f t="shared" si="7"/>
        <v>x</v>
      </c>
      <c r="L109" s="105" t="str">
        <f t="shared" si="5"/>
        <v>x</v>
      </c>
      <c r="M109" s="110"/>
      <c r="N109" s="113"/>
      <c r="O109" s="108" t="e">
        <f>SUM(#REF!)</f>
        <v>#REF!</v>
      </c>
      <c r="P109" s="109" t="e">
        <f t="shared" si="8"/>
        <v>#REF!</v>
      </c>
      <c r="Q109" s="89" t="e">
        <f t="shared" si="9"/>
        <v>#REF!</v>
      </c>
      <c r="R109" s="119"/>
    </row>
    <row r="110" ht="33.75" spans="1:18">
      <c r="A110" s="74" t="s">
        <v>201</v>
      </c>
      <c r="B110" s="90" t="s">
        <v>59</v>
      </c>
      <c r="C110" s="75" t="s">
        <v>202</v>
      </c>
      <c r="D110" s="76" t="s">
        <v>35</v>
      </c>
      <c r="E110" s="77">
        <v>19.29</v>
      </c>
      <c r="F110" s="77">
        <v>1882.7</v>
      </c>
      <c r="G110" s="78">
        <v>36317.28</v>
      </c>
      <c r="H110" s="62"/>
      <c r="I110" s="112"/>
      <c r="J110" s="105" t="str">
        <f t="shared" si="6"/>
        <v>x</v>
      </c>
      <c r="K110" s="105" t="str">
        <f t="shared" si="7"/>
        <v>x</v>
      </c>
      <c r="L110" s="105" t="str">
        <f t="shared" si="5"/>
        <v>x</v>
      </c>
      <c r="M110" s="110"/>
      <c r="N110" s="113"/>
      <c r="O110" s="108" t="e">
        <f>SUM(#REF!)</f>
        <v>#REF!</v>
      </c>
      <c r="P110" s="109" t="e">
        <f t="shared" si="8"/>
        <v>#REF!</v>
      </c>
      <c r="Q110" s="89" t="e">
        <f t="shared" si="9"/>
        <v>#REF!</v>
      </c>
      <c r="R110" s="119"/>
    </row>
    <row r="111" ht="22.5" spans="1:18">
      <c r="A111" s="74" t="s">
        <v>203</v>
      </c>
      <c r="B111" s="90" t="s">
        <v>59</v>
      </c>
      <c r="C111" s="75" t="s">
        <v>204</v>
      </c>
      <c r="D111" s="76" t="s">
        <v>125</v>
      </c>
      <c r="E111" s="77">
        <v>6</v>
      </c>
      <c r="F111" s="77">
        <v>2461.86</v>
      </c>
      <c r="G111" s="78">
        <v>14771.16</v>
      </c>
      <c r="H111" s="62"/>
      <c r="I111" s="112"/>
      <c r="J111" s="105" t="str">
        <f t="shared" si="6"/>
        <v>x</v>
      </c>
      <c r="K111" s="105" t="str">
        <f t="shared" si="7"/>
        <v>x</v>
      </c>
      <c r="L111" s="105" t="str">
        <f t="shared" si="5"/>
        <v>x</v>
      </c>
      <c r="M111" s="110"/>
      <c r="N111" s="113"/>
      <c r="O111" s="108" t="e">
        <f>SUM(#REF!)</f>
        <v>#REF!</v>
      </c>
      <c r="P111" s="109" t="e">
        <f t="shared" si="8"/>
        <v>#REF!</v>
      </c>
      <c r="Q111" s="89" t="e">
        <f t="shared" si="9"/>
        <v>#REF!</v>
      </c>
      <c r="R111" s="119"/>
    </row>
    <row r="112" ht="23.25" spans="1:18">
      <c r="A112" s="74" t="s">
        <v>205</v>
      </c>
      <c r="B112" s="90" t="s">
        <v>59</v>
      </c>
      <c r="C112" s="75" t="s">
        <v>206</v>
      </c>
      <c r="D112" s="76" t="s">
        <v>125</v>
      </c>
      <c r="E112" s="77">
        <v>1</v>
      </c>
      <c r="F112" s="77">
        <v>91442.13</v>
      </c>
      <c r="G112" s="78">
        <v>91442.13</v>
      </c>
      <c r="H112" s="62"/>
      <c r="I112" s="112"/>
      <c r="J112" s="105" t="str">
        <f t="shared" si="6"/>
        <v>x</v>
      </c>
      <c r="K112" s="105" t="str">
        <f t="shared" si="7"/>
        <v>x</v>
      </c>
      <c r="L112" s="105" t="str">
        <f t="shared" si="5"/>
        <v>x</v>
      </c>
      <c r="M112" s="110"/>
      <c r="N112" s="113"/>
      <c r="O112" s="108" t="e">
        <f>SUM(#REF!)</f>
        <v>#REF!</v>
      </c>
      <c r="P112" s="109" t="e">
        <f t="shared" si="8"/>
        <v>#REF!</v>
      </c>
      <c r="Q112" s="89" t="e">
        <f t="shared" si="9"/>
        <v>#REF!</v>
      </c>
      <c r="R112" s="119"/>
    </row>
    <row r="113" ht="13.5" spans="1:18">
      <c r="A113" s="48" t="s">
        <v>207</v>
      </c>
      <c r="B113" s="49"/>
      <c r="C113" s="50" t="s">
        <v>208</v>
      </c>
      <c r="D113" s="51"/>
      <c r="E113" s="52">
        <v>0</v>
      </c>
      <c r="F113" s="52">
        <v>0</v>
      </c>
      <c r="G113" s="53">
        <v>0</v>
      </c>
      <c r="H113" s="54">
        <v>1113.27</v>
      </c>
      <c r="I113" s="115" t="str">
        <f>IF(H113&gt;0,"X","")</f>
        <v>X</v>
      </c>
      <c r="J113" s="105" t="str">
        <f t="shared" si="6"/>
        <v>x</v>
      </c>
      <c r="K113" s="105" t="str">
        <f t="shared" si="7"/>
        <v>x</v>
      </c>
      <c r="L113" s="105" t="str">
        <f t="shared" si="5"/>
        <v>x</v>
      </c>
      <c r="M113" s="110"/>
      <c r="N113" s="114"/>
      <c r="O113" s="108" t="e">
        <f>SUM(#REF!)</f>
        <v>#REF!</v>
      </c>
      <c r="P113" s="109" t="e">
        <f t="shared" si="8"/>
        <v>#REF!</v>
      </c>
      <c r="Q113" s="89" t="e">
        <f t="shared" si="9"/>
        <v>#REF!</v>
      </c>
      <c r="R113" s="119"/>
    </row>
    <row r="114" ht="12.75" spans="1:18">
      <c r="A114" s="126" t="s">
        <v>209</v>
      </c>
      <c r="B114" s="127"/>
      <c r="C114" s="128" t="s">
        <v>210</v>
      </c>
      <c r="D114" s="129"/>
      <c r="E114" s="82">
        <v>0</v>
      </c>
      <c r="F114" s="82">
        <v>0</v>
      </c>
      <c r="G114" s="83">
        <v>0</v>
      </c>
      <c r="H114" s="62"/>
      <c r="I114" s="115" t="str">
        <f>IF(SUM(G115:G116)&gt;0,"xx","")</f>
        <v>xx</v>
      </c>
      <c r="J114" s="105" t="str">
        <f t="shared" si="6"/>
        <v>x</v>
      </c>
      <c r="K114" s="105" t="str">
        <f t="shared" si="7"/>
        <v>x</v>
      </c>
      <c r="L114" s="105" t="str">
        <f t="shared" si="5"/>
        <v>x</v>
      </c>
      <c r="M114" s="110"/>
      <c r="N114" s="114"/>
      <c r="O114" s="108" t="e">
        <f>SUM(#REF!)</f>
        <v>#REF!</v>
      </c>
      <c r="P114" s="109" t="e">
        <f t="shared" si="8"/>
        <v>#REF!</v>
      </c>
      <c r="Q114" s="89" t="e">
        <f t="shared" si="9"/>
        <v>#REF!</v>
      </c>
      <c r="R114" s="119"/>
    </row>
    <row r="115" ht="12.75" spans="1:18">
      <c r="A115" s="130" t="s">
        <v>211</v>
      </c>
      <c r="B115" s="127"/>
      <c r="C115" s="73" t="s">
        <v>212</v>
      </c>
      <c r="D115" s="64"/>
      <c r="E115" s="78">
        <v>0</v>
      </c>
      <c r="F115" s="82">
        <v>0</v>
      </c>
      <c r="G115" s="83">
        <v>0</v>
      </c>
      <c r="H115" s="62"/>
      <c r="I115" s="115" t="str">
        <f>IF(SUM(G116:G116)&gt;0,"xx","")</f>
        <v>xx</v>
      </c>
      <c r="J115" s="105" t="str">
        <f t="shared" si="6"/>
        <v>x</v>
      </c>
      <c r="K115" s="105" t="str">
        <f t="shared" si="7"/>
        <v>x</v>
      </c>
      <c r="L115" s="105" t="str">
        <f t="shared" si="5"/>
        <v>x</v>
      </c>
      <c r="M115" s="110"/>
      <c r="N115" s="114"/>
      <c r="O115" s="108" t="e">
        <f>SUM(#REF!)</f>
        <v>#REF!</v>
      </c>
      <c r="P115" s="109" t="e">
        <f t="shared" si="8"/>
        <v>#REF!</v>
      </c>
      <c r="Q115" s="89" t="e">
        <f t="shared" si="9"/>
        <v>#REF!</v>
      </c>
      <c r="R115" s="119"/>
    </row>
    <row r="116" ht="13.5" spans="1:18">
      <c r="A116" s="131">
        <v>99814</v>
      </c>
      <c r="B116" s="87" t="s">
        <v>33</v>
      </c>
      <c r="C116" s="67" t="s">
        <v>213</v>
      </c>
      <c r="D116" s="64" t="s">
        <v>43</v>
      </c>
      <c r="E116" s="78">
        <v>399.02</v>
      </c>
      <c r="F116" s="65">
        <v>2.79</v>
      </c>
      <c r="G116" s="83">
        <v>1113.27</v>
      </c>
      <c r="H116" s="62"/>
      <c r="I116" s="112"/>
      <c r="J116" s="105" t="str">
        <f t="shared" si="6"/>
        <v>x</v>
      </c>
      <c r="K116" s="105" t="str">
        <f t="shared" si="7"/>
        <v>x</v>
      </c>
      <c r="L116" s="105" t="str">
        <f t="shared" si="5"/>
        <v>x</v>
      </c>
      <c r="M116" s="110"/>
      <c r="N116" s="113">
        <v>0</v>
      </c>
      <c r="O116" s="108" t="e">
        <f>SUM(#REF!)</f>
        <v>#REF!</v>
      </c>
      <c r="P116" s="109" t="e">
        <f t="shared" si="8"/>
        <v>#REF!</v>
      </c>
      <c r="Q116" s="89" t="e">
        <f t="shared" si="9"/>
        <v>#REF!</v>
      </c>
      <c r="R116" s="119"/>
    </row>
    <row r="117" ht="18" customHeight="1" spans="1:16">
      <c r="A117" s="132" t="s">
        <v>55</v>
      </c>
      <c r="B117" s="133"/>
      <c r="C117" s="134" t="s">
        <v>214</v>
      </c>
      <c r="D117" s="135"/>
      <c r="E117" s="52"/>
      <c r="F117" s="52"/>
      <c r="G117" s="53"/>
      <c r="H117" s="54">
        <v>326308.37</v>
      </c>
      <c r="I117" s="115" t="s">
        <v>55</v>
      </c>
      <c r="J117" s="105" t="s">
        <v>55</v>
      </c>
      <c r="K117" s="105" t="s">
        <v>55</v>
      </c>
      <c r="L117" s="105" t="str">
        <f t="shared" si="5"/>
        <v>x</v>
      </c>
      <c r="M117" s="106" t="s">
        <v>28</v>
      </c>
      <c r="N117" s="111"/>
      <c r="P117" s="139"/>
    </row>
    <row r="118" spans="3:10">
      <c r="C118" s="136"/>
      <c r="D118" s="136"/>
      <c r="G118" s="137"/>
      <c r="H118" s="138"/>
      <c r="I118" s="138"/>
      <c r="J118" s="138"/>
    </row>
    <row r="119" spans="7:10">
      <c r="G119" s="137"/>
      <c r="H119" s="138"/>
      <c r="I119" s="138"/>
      <c r="J119" s="138"/>
    </row>
    <row r="120" spans="7:10">
      <c r="G120" s="137"/>
      <c r="H120" s="138"/>
      <c r="I120" s="138"/>
      <c r="J120" s="138"/>
    </row>
    <row r="121" spans="7:10">
      <c r="G121" s="137"/>
      <c r="H121" s="138"/>
      <c r="I121" s="138"/>
      <c r="J121" s="138"/>
    </row>
    <row r="122" spans="7:7">
      <c r="G122" s="137"/>
    </row>
    <row r="123" spans="7:7">
      <c r="G123" s="137"/>
    </row>
    <row r="124" spans="7:7">
      <c r="G124" s="137"/>
    </row>
  </sheetData>
  <sheetProtection formatColumns="0" formatRows="0" autoFilter="0"/>
  <printOptions horizontalCentered="1"/>
  <pageMargins left="0.78740157480315" right="0.78740157480315" top="0.393700787401575" bottom="0.393700787401575" header="0.511811023622047" footer="0.511811023622047"/>
  <pageSetup paperSize="9" scale="67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de Serviços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Gildete Cristina Bonetti Vescovi</dc:creator>
  <cp:lastModifiedBy>User</cp:lastModifiedBy>
  <dcterms:created xsi:type="dcterms:W3CDTF">2023-11-09T13:39:00Z</dcterms:created>
  <dcterms:modified xsi:type="dcterms:W3CDTF">2023-11-21T18:29:48Z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9C8CD365B259445297853B25E4C6FAE8_12</vt:lpwstr>
  </property>
  <property fmtid="{D5CDD505-2E9C-101B-9397-08002B2CF9AE}" pid="3" name="KSOProductBuildVer">
    <vt:lpwstr>1046-12.2.0.13306</vt:lpwstr>
  </property>
</Properties>
</file>