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Planilha de Serviços" sheetId="1" r:id="rId1"/>
  </sheets>
  <externalReferences>
    <externalReference r:id="rId3"/>
    <externalReference r:id="rId4"/>
  </externalReferences>
  <definedNames>
    <definedName name="___xlnm.Print_Area_2" localSheetId="0">#REF!</definedName>
    <definedName name="___xlnm.Print_Area_2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0" hidden="1">'Planilha de Serviços'!$A$6:$W$143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'Planilha de Serviços'!$A$1:$H$143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0">'Planilha de Serviços'!$A$5:$A$53</definedName>
    <definedName name="DadosExternos10_1" localSheetId="0">'Planilha de Serviços'!$A$5:$A$53</definedName>
    <definedName name="DadosExternos10_2" localSheetId="0">'Planilha de Serviços'!$A$5:$A$53</definedName>
    <definedName name="DadosExternos11" localSheetId="0">'Planilha de Serviços'!$A$5:$A$53</definedName>
    <definedName name="DadosExternos11_1" localSheetId="0">'Planilha de Serviços'!$A$5:$A$53</definedName>
    <definedName name="DadosExternos11_2" localSheetId="0">'Planilha de Serviços'!$A$5:$A$53</definedName>
    <definedName name="DadosExternos12" localSheetId="0">'Planilha de Serviços'!$A$5:$A$53</definedName>
    <definedName name="DadosExternos12_1" localSheetId="0">'Planilha de Serviços'!$A$5:$A$53</definedName>
    <definedName name="DadosExternos12_2" localSheetId="0">'Planilha de Serviços'!$A$5:$A$53</definedName>
    <definedName name="DadosExternos13" localSheetId="0">'Planilha de Serviços'!$A$5:$A$53</definedName>
    <definedName name="DadosExternos13_1" localSheetId="0">'Planilha de Serviços'!$A$5:$A$53</definedName>
    <definedName name="DadosExternos13_2" localSheetId="0">'Planilha de Serviços'!$A$5:$A$53</definedName>
    <definedName name="DadosExternos14" localSheetId="0">'Planilha de Serviços'!$A$5:$A$53</definedName>
    <definedName name="DadosExternos14_1" localSheetId="0">'Planilha de Serviços'!$A$5:$A$53</definedName>
    <definedName name="DadosExternos14_2" localSheetId="0">'Planilha de Serviços'!$A$5:$A$53</definedName>
    <definedName name="DadosExternos15" localSheetId="0">'Planilha de Serviços'!$A$5:$A$22</definedName>
    <definedName name="DadosExternos15_1" localSheetId="0">'Planilha de Serviços'!$A$5:$A$24</definedName>
    <definedName name="DadosExternos15_2" localSheetId="0">'Planilha de Serviços'!$A$5:$A$24</definedName>
    <definedName name="DadosExternos16" localSheetId="0">'Planilha de Serviços'!$A$5:$A$22</definedName>
    <definedName name="DadosExternos16_1" localSheetId="0">'Planilha de Serviços'!$A$5:$A$24</definedName>
    <definedName name="DadosExternos16_2" localSheetId="0">'Planilha de Serviços'!$A$5:$A$24</definedName>
    <definedName name="DadosExternos17" localSheetId="0">'Planilha de Serviços'!$A$5:$A$22</definedName>
    <definedName name="DadosExternos17_1" localSheetId="0">'Planilha de Serviços'!$A$5:$A$24</definedName>
    <definedName name="DadosExternos17_2" localSheetId="0">'Planilha de Serviços'!$A$5:$A$24</definedName>
    <definedName name="DadosExternos18" localSheetId="0">'Planilha de Serviços'!$A$7:$D$22</definedName>
    <definedName name="DadosExternos18_1" localSheetId="0">'Planilha de Serviços'!$A$7:$D$24</definedName>
    <definedName name="DadosExternos18_2" localSheetId="0">'Planilha de Serviços'!$A$7:$D$24</definedName>
    <definedName name="DadosExternos19" localSheetId="0">'Planilha de Serviços'!$A$5:$A$53</definedName>
    <definedName name="DadosExternos19_1" localSheetId="0">'Planilha de Serviços'!$A$5:$A$53</definedName>
    <definedName name="DadosExternos19_2" localSheetId="0">'Planilha de Serviços'!$A$5:$A$53</definedName>
    <definedName name="DadosExternos2" localSheetId="0">'Planilha de Serviços'!$A$5:$A$22</definedName>
    <definedName name="DadosExternos2_1" localSheetId="0">'Planilha de Serviços'!$A$5:$A$24</definedName>
    <definedName name="DadosExternos2_2" localSheetId="0">'Planilha de Serviços'!$A$5:$A$24</definedName>
    <definedName name="DadosExternos20" localSheetId="0">'Planilha de Serviços'!$A$5:$A$13</definedName>
    <definedName name="DadosExternos20_1" localSheetId="0">'Planilha de Serviços'!$A$5:$A$20</definedName>
    <definedName name="DadosExternos20_2" localSheetId="0">'Planilha de Serviços'!$A$5:$A$20</definedName>
    <definedName name="DadosExternos21" localSheetId="0">'Planilha de Serviços'!$A$5:$A$13</definedName>
    <definedName name="DadosExternos21_1" localSheetId="0">'Planilha de Serviços'!$A$5:$A$20</definedName>
    <definedName name="DadosExternos21_2" localSheetId="0">'Planilha de Serviços'!$A$5:$A$20</definedName>
    <definedName name="DadosExternos22" localSheetId="0">'Planilha de Serviços'!$A$5:$A$13</definedName>
    <definedName name="DadosExternos22_1" localSheetId="0">'Planilha de Serviços'!$A$5:$A$20</definedName>
    <definedName name="DadosExternos22_2" localSheetId="0">'Planilha de Serviços'!$A$5:$A$20</definedName>
    <definedName name="DadosExternos23" localSheetId="0">'Planilha de Serviços'!$A$5:$A$53</definedName>
    <definedName name="DadosExternos23_1" localSheetId="0">'Planilha de Serviços'!$A$5:$A$53</definedName>
    <definedName name="DadosExternos23_2" localSheetId="0">'Planilha de Serviços'!$A$5:$A$53</definedName>
    <definedName name="DadosExternos24" localSheetId="0">'Planilha de Serviços'!$A$5:$A$53</definedName>
    <definedName name="DadosExternos24_1" localSheetId="0">'Planilha de Serviços'!$A$5:$A$53</definedName>
    <definedName name="DadosExternos24_2" localSheetId="0">'Planilha de Serviços'!$A$5:$A$53</definedName>
    <definedName name="DadosExternos25" localSheetId="0">'Planilha de Serviços'!$A$5:$A$53</definedName>
    <definedName name="DadosExternos25_1" localSheetId="0">'Planilha de Serviços'!$A$5:$A$53</definedName>
    <definedName name="DadosExternos25_2" localSheetId="0">'Planilha de Serviços'!$A$5:$A$53</definedName>
    <definedName name="DadosExternos26" localSheetId="0">'Planilha de Serviços'!$A$5:$A$53</definedName>
    <definedName name="DadosExternos26_1" localSheetId="0">'Planilha de Serviços'!$A$5:$A$53</definedName>
    <definedName name="DadosExternos26_2" localSheetId="0">'Planilha de Serviços'!$A$5:$A$53</definedName>
    <definedName name="DadosExternos27" localSheetId="0">'Planilha de Serviços'!$A$5:$A$53</definedName>
    <definedName name="DadosExternos27_1" localSheetId="0">'Planilha de Serviços'!$A$5:$A$53</definedName>
    <definedName name="DadosExternos27_2" localSheetId="0">'Planilha de Serviços'!$A$5:$A$53</definedName>
    <definedName name="DadosExternos28" localSheetId="0">'Planilha de Serviços'!$A$5:$A$53</definedName>
    <definedName name="DadosExternos28_1" localSheetId="0">'Planilha de Serviços'!$A$5:$A$53</definedName>
    <definedName name="DadosExternos28_2" localSheetId="0">'Planilha de Serviços'!$A$5:$A$53</definedName>
    <definedName name="DadosExternos29" localSheetId="0">'Planilha de Serviços'!$A$5:$A$53</definedName>
    <definedName name="DadosExternos29_1" localSheetId="0">'Planilha de Serviços'!$A$5:$A$53</definedName>
    <definedName name="DadosExternos29_2" localSheetId="0">'Planilha de Serviços'!$A$5:$A$53</definedName>
    <definedName name="DadosExternos30" localSheetId="0">'Planilha de Serviços'!$A$5:$A$53</definedName>
    <definedName name="DadosExternos30_1" localSheetId="0">'Planilha de Serviços'!$A$5:$A$53</definedName>
    <definedName name="DadosExternos30_2" localSheetId="0">'Planilha de Serviços'!$A$5:$A$53</definedName>
    <definedName name="DadosExternos31" localSheetId="0">'Planilha de Serviços'!$A$5:$A$53</definedName>
    <definedName name="DadosExternos31_1" localSheetId="0">'Planilha de Serviços'!$A$5:$A$53</definedName>
    <definedName name="DadosExternos31_2" localSheetId="0">'Planilha de Serviços'!$A$5:$A$53</definedName>
    <definedName name="DadosExternos32" localSheetId="0">'Planilha de Serviços'!$A$5:$A$53</definedName>
    <definedName name="DadosExternos32_1" localSheetId="0">'Planilha de Serviços'!$A$5:$A$53</definedName>
    <definedName name="DadosExternos32_2" localSheetId="0">'Planilha de Serviços'!$A$5:$A$53</definedName>
    <definedName name="DadosExternos33" localSheetId="0">'Planilha de Serviços'!$A$5:$A$53</definedName>
    <definedName name="DadosExternos33_1" localSheetId="0">'Planilha de Serviços'!$A$5:$A$53</definedName>
    <definedName name="DadosExternos33_2" localSheetId="0">'Planilha de Serviços'!$A$5:$A$53</definedName>
    <definedName name="DadosExternos34" localSheetId="0">'Planilha de Serviços'!$A$5:$A$53</definedName>
    <definedName name="DadosExternos34_1" localSheetId="0">'Planilha de Serviços'!$A$5:$A$53</definedName>
    <definedName name="DadosExternos34_2" localSheetId="0">'Planilha de Serviços'!$A$5:$A$53</definedName>
    <definedName name="DadosExternos5" localSheetId="0">'Planilha de Serviços'!$A$5:$A$22</definedName>
    <definedName name="DadosExternos5_1" localSheetId="0">'Planilha de Serviços'!$A$5:$A$24</definedName>
    <definedName name="DadosExternos5_2" localSheetId="0">'Planilha de Serviços'!$A$5:$A$24</definedName>
    <definedName name="DadosExternos6" localSheetId="0">'Planilha de Serviços'!$A$5:$A$22</definedName>
    <definedName name="DadosExternos6_1" localSheetId="0">'Planilha de Serviços'!$A$5:$A$24</definedName>
    <definedName name="DadosExternos6_2" localSheetId="0">'Planilha de Serviços'!$A$5:$A$24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44525"/>
</workbook>
</file>

<file path=xl/connections.xml><?xml version="1.0" encoding="utf-8"?>
<connections xmlns="http://schemas.openxmlformats.org/spreadsheetml/2006/main">
  <connection id="1" name="Conexão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" name="Conexão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" name="Conexão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" name="Conexão10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" name="Conexão10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" name="Conexão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" name="Conexão1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" name="Conexão1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9" name="Conexão1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0" name="Conexão11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1" name="Conexão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2" name="Conexão1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3" name="Conexão1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4" name="Conexão1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5" name="Conexão1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6" name="Conexão1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7" name="Conexão1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8" name="Conexão1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9" name="Conexão1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0" name="Conexão1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1" name="Conexão1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2" name="Conexão1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3" name="Conexão1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4" name="Conexão1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5" name="Conexão1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6" name="Conexão1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7" name="Conexão1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8" name="Conexão1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9" name="Conexão1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0" name="Conexão18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1" name="Conexão18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2" name="Conexão1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3" name="Conexão19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4" name="Conexão19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5" name="Conexão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6" name="Conexão2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7" name="Conexão20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8" name="Conexão20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9" name="Conexão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0" name="Conexão2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1" name="Conexão2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2" name="Conexão2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3" name="Conexão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4" name="Conexão2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5" name="Conexão2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6" name="Conexão2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7" name="Conexão2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8" name="Conexão2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9" name="Conexão2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0" name="Conexão2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1" name="Conexão2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2" name="Conexão2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3" name="Conexão2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4" name="Conexão2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5" name="Conexão2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6" name="Conexão2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7" name="Conexão2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8" name="Conexão2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9" name="Conexão2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0" name="Conexão2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1" name="Conexão2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2" name="Conexão2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3" name="Conexão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4" name="Conexão3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5" name="Conexão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6" name="Conexão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7" name="Conexão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8" name="Conexão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9" name="Conexão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0" name="Conexão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1" name="Conexão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2" name="Conexão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3" name="Conexão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4" name="Conexão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5" name="Conexão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6" name="Conexão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7" name="Conexão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8" name="Conexão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9" name="Conexão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0" name="Conexão8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1" name="Conexão8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2" name="Conexão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3" name="Conexão9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4" name="Conexão9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</connections>
</file>

<file path=xl/sharedStrings.xml><?xml version="1.0" encoding="utf-8"?>
<sst xmlns="http://schemas.openxmlformats.org/spreadsheetml/2006/main" count="399" uniqueCount="263">
  <si>
    <t>PLANILHA DE SERVIÇOS - CONSTRUÇÃO CIVIL</t>
  </si>
  <si>
    <t>Município:</t>
  </si>
  <si>
    <t>PATO BRANCO -PR</t>
  </si>
  <si>
    <t xml:space="preserve">SAM  </t>
  </si>
  <si>
    <t>Projeto:</t>
  </si>
  <si>
    <t>PRAÇA SUDOESTE</t>
  </si>
  <si>
    <t xml:space="preserve">LOTE nº </t>
  </si>
  <si>
    <t xml:space="preserve">Tabela de referência: SINAPI de fevereiro/2023 - sem desoneração
</t>
  </si>
  <si>
    <t>CÓDIGO</t>
  </si>
  <si>
    <t>ORIGEM</t>
  </si>
  <si>
    <t>DESCRIÇÃO DOS SERVIÇOS</t>
  </si>
  <si>
    <t>UD</t>
  </si>
  <si>
    <t>ORÇAMENTO</t>
  </si>
  <si>
    <t>FILTROS E IMPRIMIR</t>
  </si>
  <si>
    <t>QUANT</t>
  </si>
  <si>
    <t>UNIT</t>
  </si>
  <si>
    <t>PM
( R$ )</t>
  </si>
  <si>
    <t>( R$ ) - PM
TOTAIS</t>
  </si>
  <si>
    <t>ITENS</t>
  </si>
  <si>
    <t>FINAL</t>
  </si>
  <si>
    <t>Original +
Final</t>
  </si>
  <si>
    <t>Linhas da GLOBAL</t>
  </si>
  <si>
    <t>Iluminação</t>
  </si>
  <si>
    <t>Tipo de BDI a ser utilizado nos Serviços EXTRAS</t>
  </si>
  <si>
    <t>Somatória das Vias</t>
  </si>
  <si>
    <t>Diferença entre a Soma e a Multiplicação</t>
  </si>
  <si>
    <t>Após a desunificação das partes para a montagem dos lotes individuais, ACERTE OS CENTAVOS NO GLOBAL DIGITANDO "B" ou "C"</t>
  </si>
  <si>
    <t>SERVIÇOS PRELIMINARES E ADMINISTRAÇÃO DA OBRA</t>
  </si>
  <si>
    <t>ILUM</t>
  </si>
  <si>
    <t>1.1</t>
  </si>
  <si>
    <t>SERVIÇOS PRELIMINARES</t>
  </si>
  <si>
    <t>1.1.2</t>
  </si>
  <si>
    <t>LOCACAO</t>
  </si>
  <si>
    <t>SINAPI</t>
  </si>
  <si>
    <t>LOCACAO CONVENCIONAL DE OBRA, UTILIZANDO GABARITO DE TÁBUAS CORRIDAS PONTALETADAS A CADA 2,00M -  2 UTILIZAÇÕES. AF_10/2018</t>
  </si>
  <si>
    <t>M</t>
  </si>
  <si>
    <t>1.2</t>
  </si>
  <si>
    <t>ADMINISTRACAO E CANTEIRO DE OBRAS</t>
  </si>
  <si>
    <t>1.2.1</t>
  </si>
  <si>
    <t>ADMINISTRACAO DE OBRA</t>
  </si>
  <si>
    <t>1.2.1.2</t>
  </si>
  <si>
    <t>FECHAMENTOS E CONSTRUÇÕES PROVISÓRIAS</t>
  </si>
  <si>
    <t>TAPUME COM TELHA METÁLICA. AF_05/2018</t>
  </si>
  <si>
    <t>M2</t>
  </si>
  <si>
    <t>1.2.2</t>
  </si>
  <si>
    <t>BARRACAO DE OBRA</t>
  </si>
  <si>
    <t>COMPOSIÇÃO 04298</t>
  </si>
  <si>
    <t>ORSE - jan/23</t>
  </si>
  <si>
    <t>LOCAÇÃO DE CONTAINER - ESCRITÓRIO COM BANHEIRO - 6,20 x 2,40m, EQUIPADO COM AR CONDICIONADO</t>
  </si>
  <si>
    <t>MES</t>
  </si>
  <si>
    <t>1.2.3</t>
  </si>
  <si>
    <t>PLACA DE IDENTIFICAÇÃO / LETREIRO</t>
  </si>
  <si>
    <t>COMPOSIÇÃO 00051</t>
  </si>
  <si>
    <t>PLACA DE OBRA 4,00 X 2,00 M, EM CHAPA DE ACO GALVANIZADO, INCLUSIVE ARMAÇÃO EM MADEIRA E PONTALETES</t>
  </si>
  <si>
    <t>UN</t>
  </si>
  <si>
    <t>2</t>
  </si>
  <si>
    <t>MOVIMENTO DE TERRA, DRENAGEM E ÁGUAS PLUVIAIS</t>
  </si>
  <si>
    <t>2.1</t>
  </si>
  <si>
    <t>MOVIMENTO DE TERRA</t>
  </si>
  <si>
    <t>2.1.2</t>
  </si>
  <si>
    <t>ESCAVACAO MECANICA</t>
  </si>
  <si>
    <t>ESCAVAÇÃO MECANIZADA DE VALA COM PROF. ATÉ 1,5 M (MÉDIA MONTANTE E JUSANTE/UMA COMPOSIÇÃO POR TRECHO), RETROESCAV. (0,26 M3), LARG. MENOR QUE 0,8 M, EM SOLO DE 1A CATEGORIA, EM LOCAIS COM ALTO NÍVEL DE INTERFERÊNCIA. AF_02/2021</t>
  </si>
  <si>
    <t>M3</t>
  </si>
  <si>
    <t>2.1.6</t>
  </si>
  <si>
    <t>REATERRO MECANIZADO</t>
  </si>
  <si>
    <t>REATERRO MANUAL DE VALAS COM COMPACTAÇÃO MECANIZADA. AF_04/2016</t>
  </si>
  <si>
    <t>2.3</t>
  </si>
  <si>
    <t>DRENAGEM E AGUAS PLUVIAIS</t>
  </si>
  <si>
    <t>2.3.5</t>
  </si>
  <si>
    <t>DRENOS COM MANTA GEOTEXTIL</t>
  </si>
  <si>
    <t>GEOTÊXTIL NÃO TECIDO 100% POLIÉSTER, RESISTÊNCIA A TRAÇÃO DE 9 KN/M (RT - 9), INSTALADO EM DRENO - FORNECIMENTO E INSTALAÇÃO. AF_07/2021</t>
  </si>
  <si>
    <t>2.3.9</t>
  </si>
  <si>
    <t xml:space="preserve">TUBOS DE CONCRETO </t>
  </si>
  <si>
    <t>TUBO DE CONCRETO (SIMPLES) PARA REDES COLETORAS DE ÁGUAS PLUVIAIS, DIÂMETRO DE 300 MM, JUNTA RÍGIDA, INSTALADO EM LOCAL COM BAIXO NÍVEL DE INTERFERÊNCIAS - FORNECIMENTO E ASSENTAMENTO. AF_12/2015</t>
  </si>
  <si>
    <t>2.4</t>
  </si>
  <si>
    <t>CAIXAS E COMPLEMENTOS</t>
  </si>
  <si>
    <t>2.4.4</t>
  </si>
  <si>
    <t>CAIXAS DE GORDURA</t>
  </si>
  <si>
    <t>CAIXA ENTERRADA HIDRÁULICA RETANGULAR, EM CONCRETO PRÉ-MOLDADO, DIMENSÕES INTERNAS: 0,6X0,6X0,5 M. AF_12/2020</t>
  </si>
  <si>
    <t xml:space="preserve">2.4.7 </t>
  </si>
  <si>
    <t>RALOS</t>
  </si>
  <si>
    <t>RALO SECO, PVC, DN 100 X 40 MM, JUNTA SOLDÁVEL, FORNECIDO E INSTALADO EM RAMAL DE DESCARGA OU EM RAMAL DE ESGOTO SANITÁRIO. AF_08/2022</t>
  </si>
  <si>
    <t>x</t>
  </si>
  <si>
    <t>SERVIÇOS EXTRAS - MOVIMENTO DE TERRA, DRENAGEM E ÁGUAS PLUVIAIS</t>
  </si>
  <si>
    <t>COMPOSIÇÃO 55</t>
  </si>
  <si>
    <t>COMPOSIÇÃO</t>
  </si>
  <si>
    <t xml:space="preserve">EXECUÇÃO E COMPACTAÇÃO DE ATERRO COM SOLO PREDOMINANTEMENTE ARGILOSO - INCLUSIVE SOLO (ARGIILA, COM TRANSPORTE ATÉ 10KM), ESCAVAÇÃO, CARGA E TRANSPORTE. </t>
  </si>
  <si>
    <t>COMPOSIÇÃO 43</t>
  </si>
  <si>
    <t xml:space="preserve">CANALETA DE CONCRETO COM GELHA DE CONCRETO - TIPO MEIA CANA DIAMETRO DE 30 CM, PARA AGUA PLUVIAL - INCLUI ESCAVAÇÃO FORNECIMENTO E INSTALAÇÃO </t>
  </si>
  <si>
    <t>3</t>
  </si>
  <si>
    <t>FUNDACOES</t>
  </si>
  <si>
    <t>3.9</t>
  </si>
  <si>
    <t>RADIER / OUTROS</t>
  </si>
  <si>
    <t>CAMADA SEPARADORA PARA EXECUÇÃO DE RADIER, PISO DE CONCRETO OU LAJE SOBRE SOLO, EM LONA PLÁSTICA. AF_09/2021</t>
  </si>
  <si>
    <t>4</t>
  </si>
  <si>
    <t>ESTRUTURAS</t>
  </si>
  <si>
    <t>4.4</t>
  </si>
  <si>
    <t>LASTROS</t>
  </si>
  <si>
    <t>4.4.2</t>
  </si>
  <si>
    <t>CONCRETO SIMPLES</t>
  </si>
  <si>
    <t>LASTRO COM MATERIAL GRANULAR, APLICADO EM PISOS OU LAJES SOBRE SOLO, ESPESSURA DE *5 CM*. AF_08/2017</t>
  </si>
  <si>
    <t>SERVIÇOS EXTRAS - ESTRUTURAS</t>
  </si>
  <si>
    <t>COMPOSIÇÃO 44</t>
  </si>
  <si>
    <t xml:space="preserve">LASTRO COM MATERIAL GRANULAR (PEDRA BRITADA N.3) ESPESSURA 3,5CM - FORNECIMENTO E EXECUÇÃO </t>
  </si>
  <si>
    <t>COMPOSIÇÃO 45</t>
  </si>
  <si>
    <t xml:space="preserve">LASTRO COM MATERIAL GRANULAR (PEDRA BRITADA N.0) ESPESSURA 5CM - FORNECIMENTO E EXECUÇÃO </t>
  </si>
  <si>
    <t>5</t>
  </si>
  <si>
    <t>ALVENARIA, DIVISÓRIAS, MUROS E FECHOS</t>
  </si>
  <si>
    <t>5.1</t>
  </si>
  <si>
    <t>ALVENARIA</t>
  </si>
  <si>
    <t>5.1.12</t>
  </si>
  <si>
    <t>ENCUNHAMENTO</t>
  </si>
  <si>
    <t>ALVENARIA DE VEDAÇÃO DE BLOCOS CERÂMICOS FURADOS NA VERTICAL DE 9X19X39 CM (ESPESSURA 9 CM) E ARGAMASSA DE ASSENTAMENTO COM PREPARO MANUAL. AF_12/2021</t>
  </si>
  <si>
    <t>SERVIÇOS EXTRAS - ALVENARIA, DIVISÓRIAS, MUROS E FECHOS</t>
  </si>
  <si>
    <t>COTAÇÃO</t>
  </si>
  <si>
    <t xml:space="preserve">ALAMBRADO EM TUBOS DE AÇO GALVANIZADO, COM TELA LOSANGULAR GALVANIZADA (ATÉ ALT=4M) E REDE DE POLIETILENO (ALTURA ENTRE 4M ATÉ 7M) - CONFORME DETALHAMENTO EM PROJETO E MEMORIAL DESCRITIVO DA QUADRA DE GRAMA SINTÉTICA </t>
  </si>
  <si>
    <t>7</t>
  </si>
  <si>
    <t>ESQUADRIAS, ACESSORIOS, VIDROS E ESPELHOS</t>
  </si>
  <si>
    <t>SERVIÇOS EXTRAS - ESQUADRIAS, ACESSORIOS, VIDROS E ESPELHOS</t>
  </si>
  <si>
    <t>COTAÇÃO 32</t>
  </si>
  <si>
    <t>PORTÃO DE GIRO EM TLA DE ALAMBRADO 7X7 COM FIO 12</t>
  </si>
  <si>
    <t>8</t>
  </si>
  <si>
    <t>INSTAL. ELETRICAS, TELEFONIA, SISTEMAS DE PROTEÇÃO E VENTILAÇÃO</t>
  </si>
  <si>
    <t>8.2</t>
  </si>
  <si>
    <t>INSTALAÇÕES ELÉTICAS</t>
  </si>
  <si>
    <t>8.2.3</t>
  </si>
  <si>
    <t>ELETRODUTOS E CONEXÕES</t>
  </si>
  <si>
    <t>8.2.3.1</t>
  </si>
  <si>
    <t>ELETRODUTOS PVC FLEXIVEIS</t>
  </si>
  <si>
    <t>ELETRODUTO FLEXÍVEL CORRUGADO, PVC, DN 32 MM (1"), PARA CIRCUITOS TERMINAIS, INSTALADO EM FORRO - FORNECIMENTO E INSTALAÇÃO. AF_12/2015</t>
  </si>
  <si>
    <t>8.2.3.2</t>
  </si>
  <si>
    <t>ELETRODUTOS PVC RIGIDOS</t>
  </si>
  <si>
    <t>ELETRODUTO RÍGIDO ROSCÁVEL, PVC, DN 25 MM (3/4"), PARA CIRCUITOS TERMINAIS, INSTALADO EM PAREDE - FORNECIMENTO E INSTALAÇÃO. AF_12/2015</t>
  </si>
  <si>
    <t>ELETRODUTO RÍGIDO ROSCÁVEL, PVC, DN 32 MM (1"), PARA CIRCUITOS TERMINAIS, INSTALADO EM PAREDE - FORNECIMENTO E INSTALAÇÃO. AF_12/2015</t>
  </si>
  <si>
    <t>8.2.5</t>
  </si>
  <si>
    <t>CABOS</t>
  </si>
  <si>
    <t>8.2.5.1</t>
  </si>
  <si>
    <t>ISOLAMENTO 450/750V</t>
  </si>
  <si>
    <t>CABO DE COBRE FLEXÍVEL ISOLADO, 2,5 MM², ANTI-CHAMA 450/750 V, PARA CIRCUITOS TERMINAIS - FORNECIMENTO E INSTALAÇÃO. AF_12/2015</t>
  </si>
  <si>
    <t>8.2.5.2</t>
  </si>
  <si>
    <t>ISOLAMENTO 0,6/1KV</t>
  </si>
  <si>
    <t>CABO DE COBRE FLEXÍVEL ISOLADO, 10 MM², ANTI-CHAMA 0,6/1,0 KV, PARA DISTRIBUIÇÃO - FORNECIMENTO E INSTALAÇÃO. AF_12/2015</t>
  </si>
  <si>
    <t>8.2.8</t>
  </si>
  <si>
    <t>CAIXAS</t>
  </si>
  <si>
    <t>CAIXA ENTERRADA ELÉTRICA RETANGULAR, EM CONCRETO PRÉ-MOLDADO, FUNDO COM BRITA, DIMENSÕES INTERNAS: 0,3X0,3X0,3 M. AF_12/2020</t>
  </si>
  <si>
    <t>8.2.9</t>
  </si>
  <si>
    <t>QUADROS DE ENERGIA</t>
  </si>
  <si>
    <t>QUADRO DE DISTRIBUIÇÃO DE ENERGIA EM CHAPA DE AÇO GALVANIZADO, DE EMBUTIR, COM BARRAMENTO TRIFÁSICO, PARA 24 DISJUNTORES DIN 100A - FORNECIMENTO E INSTALAÇÃO. AF_10/2020</t>
  </si>
  <si>
    <t>8.2.11</t>
  </si>
  <si>
    <t>DISJUNTORES</t>
  </si>
  <si>
    <t>8.2.11.1</t>
  </si>
  <si>
    <t>MONOPOLARES</t>
  </si>
  <si>
    <t>DISJUNTOR MONOPOLAR TIPO DIN, CORRENTE NOMINAL DE 10A - FORNECIMENTO E INSTALAÇÃO. AF_10/2020</t>
  </si>
  <si>
    <t>8.2.11.2</t>
  </si>
  <si>
    <t>BIPOLARES</t>
  </si>
  <si>
    <t>DISJUNTOR BIPOLAR TIPO DIN, CORRENTE NOMINAL DE 50A - FORNECIMENTO E INSTALAÇÃO. AF_10/2020</t>
  </si>
  <si>
    <t>8.2.11.3</t>
  </si>
  <si>
    <t>TRIPOLARES</t>
  </si>
  <si>
    <t>DISJUNTOR TRIPOLAR TIPO DIN, CORRENTE NOMINAL DE 20A - FORNECIMENTO E INSTALAÇÃO. AF_10/2020</t>
  </si>
  <si>
    <t>8.2.21</t>
  </si>
  <si>
    <t>REATORES E OUTROS</t>
  </si>
  <si>
    <t>RELÉ FOTOELÉTRICO PARA COMANDO DE ILUMINAÇÃO EXTERNA 1000 W - FORNECIMENTO E INSTALAÇÃO. AF_08/2020</t>
  </si>
  <si>
    <t>SERVIÇOS EXTRAS - INSTALACOES ELETRICAS, TELEFONIA, SISTEMAS DE PROTEÇÃO E VENTILAÇÃO</t>
  </si>
  <si>
    <t>16.105.000032.SER</t>
  </si>
  <si>
    <t>PINI - fev/23</t>
  </si>
  <si>
    <t>ENTRADA DE ENERGIA ELÉTRICA AÉREA BIFÁSICA 50A COM POSTE DE CONCRETO, INCLUSIVE CABEAMENTO, CAIXA DE PROTEÇÃO PARA MEDIDOR E ATERRAMENTO.</t>
  </si>
  <si>
    <t>COMPOSIÇÃO 14</t>
  </si>
  <si>
    <t>POSTE CONICO CONTINUO EM ACO GALVANIZADO, RETO, FLANGEADO,  H = 3 M, DIAMETRO INFERIOR = *95* MM, COM LUMINÁRIA LED 80W IP-67</t>
  </si>
  <si>
    <t>UNID</t>
  </si>
  <si>
    <t>COMPOSIÇÃO 15</t>
  </si>
  <si>
    <t>POSTE CONICO CONTINUO EM ACO GALVANIZADO, RETO, FLANGEADO,  H = 6 M, DIAMETRO INFERIOR = *125* MM, COM 3 PROJETORES LED 200W IP-67</t>
  </si>
  <si>
    <t>COMPOSIÇÃO 19</t>
  </si>
  <si>
    <t>CAIXA DE PASSAGEM METÁLICA DE SOBREPOR COM TAMPA PARAFUSADA, 20X20X10CM - FORNECIMENTO E INSTALAÇÃO</t>
  </si>
  <si>
    <t>COMPOSIÇÃO 41</t>
  </si>
  <si>
    <t xml:space="preserve">COMPOSIÇÃO </t>
  </si>
  <si>
    <t xml:space="preserve">CABO DE ALUMINIO SINGELO UNIPOLAR 10 MM² - ISOLADO XLPE - 0,6/1kV - FORNECIMENTO E INSTALAÇÃO </t>
  </si>
  <si>
    <t>COMPOSIÇÃO 42</t>
  </si>
  <si>
    <t>CONTATOR MODULAR BIPOLAR 25 A - FORNECIMENTO E INSTALAÇÃO</t>
  </si>
  <si>
    <t>INSTAL. HIDROSANITÁRIAS, GAS-GLP, INCÊNDIO E APARELHOS</t>
  </si>
  <si>
    <t>9.3</t>
  </si>
  <si>
    <t>INSTALACOES HIDROSSANITARIAS</t>
  </si>
  <si>
    <t>9.3.1</t>
  </si>
  <si>
    <t>MANUTENCAO / REPAROS - PONTO DE ÁGUA</t>
  </si>
  <si>
    <t>PONTO DE CONSUMO TERMINAL DE ÁGUA FRIA (SUBRAMAL) COM TUBULAÇÃO DE PVC, DN 25 MM, INSTALADO EM RAMAL DE ÁGUA, INCLUSOS RASGO E CHUMBAMENTO EM ALVENARIA. AF_12/2014</t>
  </si>
  <si>
    <t>9.3.12</t>
  </si>
  <si>
    <t>ENTRADA DE AGUA</t>
  </si>
  <si>
    <t>KIT CAVALETE PARA MEDIÇÃO DE ÁGUA - ENTRADA PRINCIPAL, EM PVC SOLDÁVEL DN 25 (¾")   FORNECIMENTO E INSTALAÇÃO (EXCLUSIVE HIDRÔMETRO). AF_11/2016</t>
  </si>
  <si>
    <t>HIDRÔMETRO DN 25 (¾ ), 5,0 M³/H FORNECIMENTO E INSTALAÇÃO. AF_11/2016</t>
  </si>
  <si>
    <t>CAIXA EM CONCRETO PRÉ-MOLDADO PARA ABRIGO DE HIDRÔMETRO COM DN 20 (½)  FORNECIMENTO E INSTALAÇÃO. AF_11/2016</t>
  </si>
  <si>
    <t>9.3.16</t>
  </si>
  <si>
    <t>TUBOS DE PVC - AGUA FRIA</t>
  </si>
  <si>
    <t>9.3.16.2</t>
  </si>
  <si>
    <t>INSTALADO EM RAMAL DE DISTRIBUIÇÃO</t>
  </si>
  <si>
    <t>TUBO, PVC, SOLDÁVEL, DN 25MM, INSTALADO EM RAMAL DE DISTRIBUIÇÃO DE ÁGUA - FORNECIMENTO E INSTALAÇÃO. AF_06/2022</t>
  </si>
  <si>
    <t>9.3.18</t>
  </si>
  <si>
    <t>EM RAMAL OU SUB-RAMAL DE ÁGUA</t>
  </si>
  <si>
    <t>JOELHO 45 GRAUS, PVC, SOLDÁVEL, DN 25MM, INSTALADO EM RAMAL OU SUB-RAMAL DE ÁGUA - FORNECIMENTO E INSTALAÇÃO. AF_06/2022</t>
  </si>
  <si>
    <t>JOELHO 90 GRAUS, PVC, SOLDÁVEL, DN 25MM, INSTALADO EM RAMAL OU SUB-RAMAL DE ÁGUA - FORNECIMENTO E INSTALAÇÃO. AF_06/2022</t>
  </si>
  <si>
    <t>9.3.24</t>
  </si>
  <si>
    <t>TUBOS DE PVC - ESGOTO E AGUAS PLUVIAIS</t>
  </si>
  <si>
    <t>TUBO PVC, SERIE NORMAL, ESGOTO PREDIAL, DN 100 MM, FORNECIDO E INSTALADO EM RAMAL DE DESCARGA OU RAMAL DE ESGOTO SANITÁRIO. AF_08/2022</t>
  </si>
  <si>
    <t>9.3.26</t>
  </si>
  <si>
    <t>EM RAMAL DE DESCARGA OU RAMAL DE ESGOTO SANITÁRIO</t>
  </si>
  <si>
    <t>JOELHO 45 GRAUS, PVC, SERIE NORMAL, ESGOTO PREDIAL, DN 100 MM, JUNTA ELÁSTICA, FORNECIDO E INSTALADO EM RAMAL DE DESCARGA OU RAMAL DE ESGOTO SANITÁRIO. AF_08/2022</t>
  </si>
  <si>
    <t>JOELHO 90 GRAUS, PVC, SERIE NORMAL, ESGOTO PREDIAL, DN 100 MM, JUNTA ELÁSTICA, FORNECIDO E INSTALADO EM RAMAL DE DESCARGA OU RAMAL DE ESGOTO SANITÁRIO. AF_08/2022</t>
  </si>
  <si>
    <t>SERVIÇOS EXTRAS - INSTALACOES HIDROSANITÁRIAS, GAS-GLP, PREVENÇÃO CONTRA INCÊNDIO E APRARELHOS SANITÁRIOS</t>
  </si>
  <si>
    <t>COMPOSIÇÃO 26</t>
  </si>
  <si>
    <t>SUMIDOURO COM PAREDES DE CONCRETO ARMADO FURADO, PREENCHIDO COM BRITA Nº 4, DIÂMETRO 1,0M, H= 1,50M, CONFORME PROJETO PRAÇA PARQUE DO SOM - FORNECIMENTO E INSTALAÇÃO</t>
  </si>
  <si>
    <t>10</t>
  </si>
  <si>
    <t>REVESTIMENTOS DE PAREDES E PISOS, IMPERMEABILIZACÕES, PINTURAS E ARGAMASSAS</t>
  </si>
  <si>
    <t>10.1</t>
  </si>
  <si>
    <t>REVESTIMENTOS E ISOLAMENTOS DE PAREDES E TETOS</t>
  </si>
  <si>
    <t>10.1.2</t>
  </si>
  <si>
    <t>CHAPISCO</t>
  </si>
  <si>
    <t>CHAPISCO APLICADO EM ALVENARIA (SEM PRESENÇA DE VÃOS) E ESTRUTURAS DE CONCRETO DE FACHADA, COM COLHER DE PEDREIRO.  ARGAMASSA TRAÇO 1:3 COM PREPARO EM BETONEIRA 400L. AF_10/2022</t>
  </si>
  <si>
    <t>10.1.3</t>
  </si>
  <si>
    <t>EMBOCO</t>
  </si>
  <si>
    <t>EMBOÇO OU MASSA ÚNICA EM ARGAMASSA TRAÇO 1:2:8, PREPARO MECÂNICO COM BETONEIRA 400 L, APLICADA MANUALMENTE EM PANOS DE FACHADA COM PRESENÇA DE VÃOS, ESPESSURA DE 25 MM. AF_08/2022</t>
  </si>
  <si>
    <t>10.3</t>
  </si>
  <si>
    <t>REVESTIMENTO DE PISOS</t>
  </si>
  <si>
    <t>10.3.12</t>
  </si>
  <si>
    <t>PISO DE CONCRETO</t>
  </si>
  <si>
    <t>ACABAMENTO POLIDO PARA PISO DE CONCRETO ARMADO OU LAJE SOBRE SOLO DE ALTA RESISTÊNCIA. AF_09/2021</t>
  </si>
  <si>
    <t>EXECUÇÃO DE PASSEIO (CALÇADA) OU PISO DE CONCRETO COM CONCRETO MOLDADO IN LOCO, USINADO, ACABAMENTO CONVENCIONAL, ESPESSURA 6 CM, ARMADO. AF_08/2022</t>
  </si>
  <si>
    <t>EXECUÇÃO DE PASSEIO (CALÇADA) OU PISO DE CONCRETO COM CONCRETO MOLDADO IN LOCO, USINADO, ACABAMENTO CONVENCIONAL, ESPESSURA 8 CM, ARMADO. AF_08/2022</t>
  </si>
  <si>
    <t>SERVIÇOS EXTRAS - REVESTIMENTOS, IMPERMEABILIZACÕES, PINTURAS E ARGAMASSAS</t>
  </si>
  <si>
    <t>COMPOSIÇÃO 2</t>
  </si>
  <si>
    <t>EXECUÇÃO DE PASSEIO COM PLACAS DE CONCRETO PERMEÁVEL 40X40X6CM - PAGINAÇÃO TRADICIONAL</t>
  </si>
  <si>
    <t>COMPOSIÇÃO 3</t>
  </si>
  <si>
    <t>EXECUÇÃO DE PASSEIO COM PLACAS DE CONCRETO PERMEÁVEL 40X40X6CM - PAGINAÇÃO PADRÃO MUNICÍPIO DE PATO BRANCO</t>
  </si>
  <si>
    <t>COMPOSIÇÃO 4</t>
  </si>
  <si>
    <t>APLICAÇÃO DE PINTURA EM PISO COM TINTA POLIURETANO COM PROTEÇÃO UV (2 DEMÃOS), INCLUSO SELADOR PRIMER EPOXI, CATALISADOR E DILUENTE</t>
  </si>
  <si>
    <t>COMPOSIÇÃO 5</t>
  </si>
  <si>
    <t>FORNECIMENTO E INSTALAÇÃO DE PISO EMBORRACHADO EM PLACAS, ESPESSURA DE 40MM, COLORIDO, COM CHANFROS PARA ESCOAMENTO DA ÁGUA, COLADO COM COLA PU MONOCOMPONENTE</t>
  </si>
  <si>
    <t>11</t>
  </si>
  <si>
    <t>PAVIMENTACAO E CALCAMENTO, PAISAGISMO E EQUIPAMENTOS EXTERNOS</t>
  </si>
  <si>
    <t>11.1</t>
  </si>
  <si>
    <t>PAVIMENTACAO E CALCAMENTO</t>
  </si>
  <si>
    <t>11.1.1</t>
  </si>
  <si>
    <t>MANUTENCAO / REPAROS - PAVIMENTACAO E CALCAMENTO</t>
  </si>
  <si>
    <t>EXECUÇÃO DE JUNTAS DE CONTRAÇÃO PARA PAVIMENTOS DE CONCRETO. AF_04/2022</t>
  </si>
  <si>
    <t>11.2</t>
  </si>
  <si>
    <t>PAISAGISMO E EQUIPAMENTOS EXTERNOS</t>
  </si>
  <si>
    <t>11.2.1</t>
  </si>
  <si>
    <t>MANUTENCAO / REPAROS - PAISAGISMO E EQUIPAMENTOS EXTERNOS</t>
  </si>
  <si>
    <t>LIMPEZA MANUAL DE VEGETAÇÃO EM TERRENO COM ENXADA.AF_05/2018</t>
  </si>
  <si>
    <t>SERVIÇOS EXTRAS - PAVIMENTACAO E CALCAMENTO, PAISAGISMO E EQUIPAMENTOS EXTERNOS</t>
  </si>
  <si>
    <t>COMPOSIÇÃO 9</t>
  </si>
  <si>
    <t>MESA EM CONCRETO COM QUATRO BANCOS PARA JOGOS - CONFORME PROJETO</t>
  </si>
  <si>
    <t>COMPOSIÇÃO 11</t>
  </si>
  <si>
    <t>BEBEDOURO EM ALVENARIA, REVESTIDO DE PASTILHAS CERÂMICAS E GRANITO, COM TORNEIRAS DO TIPO PRESSMATIC - CONFORME PROJETO</t>
  </si>
  <si>
    <t>COMPOSIÇÃO 27</t>
  </si>
  <si>
    <t>BANCO DE CONCRETO ARMADO TIPO 01 (CONFORME PROJETO ARQUITETÔNICO PRAÇA PARQUE DO SOM) COMPRIMENTO = 2,0M, REVESTIDO COM MADEIRA ITAÚBA NO ASSENTO - INCLUSO PINTURA</t>
  </si>
  <si>
    <t>COMPOSIÇÃO 40</t>
  </si>
  <si>
    <t>PLAYGROUND TRÊS TORRES - CONFORME PROJETO - FORNECIMENTO E INSTALAÇÃO</t>
  </si>
  <si>
    <t>12</t>
  </si>
  <si>
    <t>DIVERSOS (LIMPEZA,ENSAIOS TECNOLÓGICOS, EQUIPAMENTOS)</t>
  </si>
  <si>
    <t>12.1</t>
  </si>
  <si>
    <t>LIMPEZAS</t>
  </si>
  <si>
    <t>12.1.2</t>
  </si>
  <si>
    <t>LIMPEZA DE PISOS</t>
  </si>
  <si>
    <t>LIMPEZA DE SUPERFÍCIE COM JATO DE ALTA PRESSÃO. AF_04/2019</t>
  </si>
  <si>
    <t>TOTAL GERAL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</si>
</sst>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yy\ \-\ ddd"/>
    <numFmt numFmtId="181" formatCode="_(#,##0.00_);[Red]_(\(#,##0.00\);_(&quot;-&quot;_);_(@_)"/>
  </numFmts>
  <fonts count="35">
    <font>
      <sz val="10"/>
      <name val="Arial"/>
      <charset val="134"/>
    </font>
    <font>
      <sz val="16"/>
      <name val="Arial"/>
      <charset val="134"/>
    </font>
    <font>
      <sz val="8"/>
      <name val="Arial"/>
      <charset val="134"/>
    </font>
    <font>
      <sz val="8"/>
      <color theme="1"/>
      <name val="Arial"/>
      <charset val="134"/>
    </font>
    <font>
      <b/>
      <sz val="16"/>
      <name val="Arial"/>
      <charset val="134"/>
    </font>
    <font>
      <sz val="16"/>
      <color theme="1"/>
      <name val="Arial"/>
      <charset val="134"/>
    </font>
    <font>
      <b/>
      <sz val="8"/>
      <name val="Arial"/>
      <charset val="134"/>
    </font>
    <font>
      <b/>
      <sz val="8"/>
      <color theme="1"/>
      <name val="Arial"/>
      <charset val="134"/>
    </font>
    <font>
      <b/>
      <sz val="8"/>
      <color rgb="FF0000FF"/>
      <name val="Arial"/>
      <charset val="134"/>
    </font>
    <font>
      <b/>
      <sz val="8"/>
      <color indexed="8"/>
      <name val="Arial"/>
      <charset val="134"/>
    </font>
    <font>
      <b/>
      <sz val="10"/>
      <name val="Arial"/>
      <charset val="134"/>
    </font>
    <font>
      <sz val="10"/>
      <color rgb="FF0000FF"/>
      <name val="Arial"/>
      <charset val="134"/>
    </font>
    <font>
      <sz val="9"/>
      <color theme="1"/>
      <name val="Arial"/>
      <charset val="134"/>
    </font>
    <font>
      <sz val="8"/>
      <color rgb="FFFF0000"/>
      <name val="Arial"/>
      <charset val="134"/>
    </font>
    <font>
      <sz val="8"/>
      <color indexed="8"/>
      <name val="Arial"/>
      <charset val="134"/>
    </font>
    <font>
      <sz val="10"/>
      <color theme="1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5" fillId="3" borderId="5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4" applyNumberFormat="0" applyAlignment="0" applyProtection="0">
      <alignment vertical="center"/>
    </xf>
    <xf numFmtId="0" fontId="25" fillId="5" borderId="55" applyNumberFormat="0" applyAlignment="0" applyProtection="0">
      <alignment vertical="center"/>
    </xf>
    <xf numFmtId="0" fontId="26" fillId="5" borderId="54" applyNumberFormat="0" applyAlignment="0" applyProtection="0">
      <alignment vertical="center"/>
    </xf>
    <xf numFmtId="0" fontId="27" fillId="6" borderId="56" applyNumberForma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29" fillId="0" borderId="5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/>
  </cellStyleXfs>
  <cellXfs count="14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49" fontId="4" fillId="2" borderId="2" xfId="0" applyNumberFormat="1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right" vertical="center"/>
    </xf>
    <xf numFmtId="180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Continuous" vertical="center" wrapText="1"/>
    </xf>
    <xf numFmtId="1" fontId="6" fillId="2" borderId="20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Continuous" vertical="center"/>
    </xf>
    <xf numFmtId="176" fontId="7" fillId="2" borderId="6" xfId="1" applyFont="1" applyFill="1" applyBorder="1" applyAlignment="1" applyProtection="1">
      <alignment horizontal="centerContinuous" vertical="center"/>
    </xf>
    <xf numFmtId="4" fontId="7" fillId="2" borderId="6" xfId="0" applyNumberFormat="1" applyFont="1" applyFill="1" applyBorder="1" applyAlignment="1">
      <alignment horizontal="centerContinuous" vertical="center"/>
    </xf>
    <xf numFmtId="4" fontId="6" fillId="2" borderId="8" xfId="0" applyNumberFormat="1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left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/>
    </xf>
    <xf numFmtId="1" fontId="6" fillId="2" borderId="25" xfId="0" applyNumberFormat="1" applyFont="1" applyFill="1" applyBorder="1" applyAlignment="1">
      <alignment horizontal="center" vertical="center" wrapText="1"/>
    </xf>
    <xf numFmtId="176" fontId="7" fillId="2" borderId="26" xfId="1" applyFont="1" applyFill="1" applyBorder="1" applyAlignment="1" applyProtection="1">
      <alignment horizontal="center" vertical="center"/>
    </xf>
    <xf numFmtId="176" fontId="7" fillId="2" borderId="27" xfId="1" applyFont="1" applyFill="1" applyBorder="1" applyAlignment="1" applyProtection="1">
      <alignment horizontal="center" vertical="center"/>
    </xf>
    <xf numFmtId="4" fontId="7" fillId="2" borderId="28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9" fontId="7" fillId="2" borderId="31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7" fillId="2" borderId="2" xfId="1" applyFont="1" applyFill="1" applyBorder="1" applyAlignment="1" applyProtection="1">
      <alignment horizontal="center" vertical="center"/>
    </xf>
    <xf numFmtId="176" fontId="7" fillId="2" borderId="31" xfId="1" applyFont="1" applyFill="1" applyBorder="1" applyAlignment="1" applyProtection="1">
      <alignment vertical="center"/>
    </xf>
    <xf numFmtId="176" fontId="6" fillId="2" borderId="33" xfId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176" fontId="7" fillId="2" borderId="36" xfId="1" applyFont="1" applyFill="1" applyBorder="1" applyAlignment="1" applyProtection="1">
      <alignment horizontal="center" vertical="center"/>
    </xf>
    <xf numFmtId="176" fontId="7" fillId="2" borderId="11" xfId="1" applyFont="1" applyFill="1" applyBorder="1" applyAlignment="1" applyProtection="1">
      <alignment horizontal="center" vertical="center"/>
    </xf>
    <xf numFmtId="176" fontId="7" fillId="2" borderId="37" xfId="1" applyFont="1" applyFill="1" applyBorder="1" applyAlignment="1" applyProtection="1">
      <alignment vertical="center"/>
    </xf>
    <xf numFmtId="176" fontId="2" fillId="2" borderId="38" xfId="1" applyFont="1" applyFill="1" applyBorder="1" applyAlignment="1" applyProtection="1">
      <alignment vertical="center"/>
    </xf>
    <xf numFmtId="0" fontId="7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vertical="center" wrapText="1"/>
    </xf>
    <xf numFmtId="176" fontId="3" fillId="2" borderId="40" xfId="1" applyFont="1" applyFill="1" applyBorder="1" applyAlignment="1" applyProtection="1">
      <alignment vertical="center"/>
    </xf>
    <xf numFmtId="0" fontId="7" fillId="2" borderId="4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/>
    </xf>
    <xf numFmtId="176" fontId="7" fillId="2" borderId="14" xfId="1" applyFont="1" applyFill="1" applyBorder="1" applyAlignment="1" applyProtection="1">
      <alignment horizontal="center" vertical="center"/>
    </xf>
    <xf numFmtId="176" fontId="7" fillId="2" borderId="35" xfId="1" applyFont="1" applyFill="1" applyBorder="1" applyAlignment="1" applyProtection="1">
      <alignment horizontal="center" vertical="center"/>
    </xf>
    <xf numFmtId="176" fontId="7" fillId="2" borderId="42" xfId="1" applyFont="1" applyFill="1" applyBorder="1" applyAlignment="1" applyProtection="1">
      <alignment vertical="center"/>
    </xf>
    <xf numFmtId="0" fontId="7" fillId="2" borderId="36" xfId="0" applyFont="1" applyFill="1" applyBorder="1" applyAlignment="1">
      <alignment horizontal="left" vertical="center" wrapText="1"/>
    </xf>
    <xf numFmtId="176" fontId="3" fillId="2" borderId="11" xfId="1" applyFont="1" applyFill="1" applyBorder="1" applyAlignment="1" applyProtection="1">
      <alignment vertical="center"/>
    </xf>
    <xf numFmtId="176" fontId="3" fillId="2" borderId="37" xfId="1" applyFont="1" applyFill="1" applyBorder="1" applyAlignment="1" applyProtection="1">
      <alignment vertical="center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left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176" fontId="3" fillId="2" borderId="44" xfId="1" applyFont="1" applyFill="1" applyBorder="1" applyAlignment="1" applyProtection="1">
      <alignment vertical="center"/>
    </xf>
    <xf numFmtId="176" fontId="3" fillId="2" borderId="36" xfId="1" applyFont="1" applyFill="1" applyBorder="1" applyAlignment="1" applyProtection="1">
      <alignment vertical="center"/>
    </xf>
    <xf numFmtId="176" fontId="3" fillId="2" borderId="35" xfId="1" applyFont="1" applyFill="1" applyBorder="1" applyAlignment="1" applyProtection="1">
      <alignment vertical="center"/>
    </xf>
    <xf numFmtId="176" fontId="3" fillId="2" borderId="35" xfId="1" applyFont="1" applyFill="1" applyBorder="1" applyAlignment="1" applyProtection="1">
      <alignment vertical="center" wrapText="1"/>
    </xf>
    <xf numFmtId="176" fontId="3" fillId="2" borderId="45" xfId="1" applyFont="1" applyFill="1" applyBorder="1" applyAlignment="1" applyProtection="1">
      <alignment vertical="center"/>
    </xf>
    <xf numFmtId="0" fontId="3" fillId="2" borderId="4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/>
    </xf>
    <xf numFmtId="176" fontId="3" fillId="2" borderId="46" xfId="1" applyFont="1" applyFill="1" applyBorder="1" applyAlignment="1" applyProtection="1">
      <alignment vertical="center"/>
    </xf>
    <xf numFmtId="176" fontId="3" fillId="2" borderId="6" xfId="1" applyFont="1" applyFill="1" applyBorder="1" applyAlignment="1" applyProtection="1">
      <alignment vertical="center"/>
    </xf>
    <xf numFmtId="176" fontId="3" fillId="2" borderId="47" xfId="1" applyFont="1" applyFill="1" applyBorder="1" applyAlignment="1" applyProtection="1">
      <alignment vertical="center"/>
    </xf>
    <xf numFmtId="49" fontId="3" fillId="2" borderId="40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9" fillId="2" borderId="41" xfId="0" applyFont="1" applyFill="1" applyBorder="1" applyAlignment="1">
      <alignment horizontal="centerContinuous" vertical="center"/>
    </xf>
    <xf numFmtId="0" fontId="9" fillId="2" borderId="11" xfId="0" applyFont="1" applyFill="1" applyBorder="1" applyAlignment="1">
      <alignment horizontal="centerContinuous" vertical="center"/>
    </xf>
    <xf numFmtId="0" fontId="9" fillId="2" borderId="37" xfId="0" applyFont="1" applyFill="1" applyBorder="1" applyAlignment="1">
      <alignment horizontal="centerContinuous" vertical="center"/>
    </xf>
    <xf numFmtId="0" fontId="2" fillId="2" borderId="37" xfId="0" applyFont="1" applyFill="1" applyBorder="1"/>
    <xf numFmtId="0" fontId="6" fillId="2" borderId="37" xfId="0" applyFont="1" applyFill="1" applyBorder="1" applyAlignment="1">
      <alignment horizontal="center" vertical="center" textRotation="90" wrapText="1"/>
    </xf>
    <xf numFmtId="0" fontId="6" fillId="2" borderId="40" xfId="0" applyFont="1" applyFill="1" applyBorder="1" applyAlignment="1">
      <alignment horizontal="center" vertical="center" textRotation="90" wrapText="1"/>
    </xf>
    <xf numFmtId="0" fontId="0" fillId="2" borderId="40" xfId="0" applyFont="1" applyFill="1" applyBorder="1" applyAlignment="1">
      <alignment horizontal="center" vertical="center" wrapText="1"/>
    </xf>
    <xf numFmtId="181" fontId="0" fillId="2" borderId="4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40" xfId="0" applyNumberFormat="1" applyFont="1" applyFill="1" applyBorder="1" applyAlignment="1">
      <alignment horizontal="center" vertical="center"/>
    </xf>
    <xf numFmtId="0" fontId="0" fillId="2" borderId="0" xfId="0" applyFont="1" applyFill="1"/>
    <xf numFmtId="181" fontId="11" fillId="2" borderId="0" xfId="49" applyNumberFormat="1" applyFont="1" applyFill="1" applyAlignment="1" applyProtection="1">
      <alignment horizontal="right" vertical="center"/>
    </xf>
    <xf numFmtId="181" fontId="11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/>
    <xf numFmtId="10" fontId="2" fillId="2" borderId="0" xfId="3" applyNumberFormat="1" applyFont="1" applyFill="1" applyProtection="1"/>
    <xf numFmtId="4" fontId="2" fillId="2" borderId="0" xfId="0" applyNumberFormat="1" applyFont="1" applyFill="1" applyAlignment="1">
      <alignment horizontal="right" vertical="center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10" fontId="12" fillId="2" borderId="0" xfId="3" applyNumberFormat="1" applyFont="1" applyFill="1" applyProtection="1"/>
    <xf numFmtId="4" fontId="0" fillId="2" borderId="0" xfId="0" applyNumberFormat="1" applyFont="1" applyFill="1" applyAlignment="1">
      <alignment horizontal="right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176" fontId="2" fillId="2" borderId="0" xfId="1" applyFont="1" applyFill="1"/>
    <xf numFmtId="176" fontId="13" fillId="2" borderId="38" xfId="1" applyFont="1" applyFill="1" applyBorder="1" applyAlignment="1" applyProtection="1">
      <alignment vertical="center"/>
    </xf>
    <xf numFmtId="0" fontId="3" fillId="2" borderId="3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left" vertical="center" wrapText="1"/>
    </xf>
    <xf numFmtId="0" fontId="2" fillId="2" borderId="43" xfId="6" applyFont="1" applyFill="1" applyBorder="1" applyAlignment="1" applyProtection="1">
      <alignment horizontal="left" vertical="center" wrapText="1"/>
      <protection locked="0"/>
    </xf>
    <xf numFmtId="49" fontId="7" fillId="2" borderId="40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2" fontId="2" fillId="2" borderId="0" xfId="0" applyNumberFormat="1" applyFont="1" applyFill="1"/>
    <xf numFmtId="0" fontId="7" fillId="2" borderId="36" xfId="0" applyFont="1" applyFill="1" applyBorder="1" applyAlignment="1" quotePrefix="1">
      <alignment horizontal="left" vertical="center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Vírgul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581026</xdr:colOff>
      <xdr:row>0</xdr:row>
      <xdr:rowOff>0</xdr:rowOff>
    </xdr:from>
    <xdr:to>
      <xdr:col>16</xdr:col>
      <xdr:colOff>476250</xdr:colOff>
      <xdr:row>4</xdr:row>
      <xdr:rowOff>28575</xdr:rowOff>
    </xdr:to>
    <xdr:sp>
      <xdr:nvSpPr>
        <xdr:cNvPr id="2" name="CaixaDeTexto 1"/>
        <xdr:cNvSpPr txBox="1"/>
      </xdr:nvSpPr>
      <xdr:spPr>
        <a:xfrm>
          <a:off x="10953750" y="0"/>
          <a:ext cx="0" cy="9810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50"/>
            <a:t>Havendo diferença entre a Multiplicação e a Somatórias das Partes, os ajustes serão na ordem das pastas do projeto em cada linha do orçamento.</a:t>
          </a:r>
          <a:endParaRPr lang="pt-BR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cotações"/>
      <sheetName val="insumos"/>
      <sheetName val="serviços"/>
      <sheetName val="Teor"/>
      <sheetName val="compos1"/>
      <sheetName val="propo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queryTables/queryTable1.xml><?xml version="1.0" encoding="utf-8"?>
<queryTable xmlns="http://schemas.openxmlformats.org/spreadsheetml/2006/main" name="DadosExternos21_1" preserveFormatting="0" connectionId="8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0.xml><?xml version="1.0" encoding="utf-8"?>
<queryTable xmlns="http://schemas.openxmlformats.org/spreadsheetml/2006/main" name="DadosExternos22" preserveFormatting="0" connectionId="8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1.xml><?xml version="1.0" encoding="utf-8"?>
<queryTable xmlns="http://schemas.openxmlformats.org/spreadsheetml/2006/main" name="DadosExternos6_2" preserveFormatting="0" connectionId="4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2.xml><?xml version="1.0" encoding="utf-8"?>
<queryTable xmlns="http://schemas.openxmlformats.org/spreadsheetml/2006/main" name="DadosExternos15_1" preserveFormatting="0" connectionId="6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3.xml><?xml version="1.0" encoding="utf-8"?>
<queryTable xmlns="http://schemas.openxmlformats.org/spreadsheetml/2006/main" name="DadosExternos30_2" preserveFormatting="0" connectionId="4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4.xml><?xml version="1.0" encoding="utf-8"?>
<queryTable xmlns="http://schemas.openxmlformats.org/spreadsheetml/2006/main" name="DadosExternos6" preserveFormatting="0" connectionId="3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5.xml><?xml version="1.0" encoding="utf-8"?>
<queryTable xmlns="http://schemas.openxmlformats.org/spreadsheetml/2006/main" name="DadosExternos18_1" preserveFormatting="0" connectionId="74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queryTables/queryTable16.xml><?xml version="1.0" encoding="utf-8"?>
<queryTable xmlns="http://schemas.openxmlformats.org/spreadsheetml/2006/main" name="DadosExternos14_1" preserveFormatting="0" connectionId="2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7.xml><?xml version="1.0" encoding="utf-8"?>
<queryTable xmlns="http://schemas.openxmlformats.org/spreadsheetml/2006/main" name="DadosExternos13_2" preserveFormatting="0" connectionId="2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8.xml><?xml version="1.0" encoding="utf-8"?>
<queryTable xmlns="http://schemas.openxmlformats.org/spreadsheetml/2006/main" name="DadosExternos19_1" preserveFormatting="0" connectionId="3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9.xml><?xml version="1.0" encoding="utf-8"?>
<queryTable xmlns="http://schemas.openxmlformats.org/spreadsheetml/2006/main" name="DadosExternos24" preserveFormatting="0" connectionId="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.xml><?xml version="1.0" encoding="utf-8"?>
<queryTable xmlns="http://schemas.openxmlformats.org/spreadsheetml/2006/main" name="DadosExternos26" preserveFormatting="0" connectionId="3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0.xml><?xml version="1.0" encoding="utf-8"?>
<queryTable xmlns="http://schemas.openxmlformats.org/spreadsheetml/2006/main" name="DadosExternos10_2" preserveFormatting="0" connectionId="1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1.xml><?xml version="1.0" encoding="utf-8"?>
<queryTable xmlns="http://schemas.openxmlformats.org/spreadsheetml/2006/main" name="DadosExternos26_1" preserveFormatting="0" connectionId="3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2.xml><?xml version="1.0" encoding="utf-8"?>
<queryTable xmlns="http://schemas.openxmlformats.org/spreadsheetml/2006/main" name="DadosExternos20" preserveFormatting="0" connectionId="7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3.xml><?xml version="1.0" encoding="utf-8"?>
<queryTable xmlns="http://schemas.openxmlformats.org/spreadsheetml/2006/main" name="DadosExternos29" preserveFormatting="0" connectionId="4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4.xml><?xml version="1.0" encoding="utf-8"?>
<queryTable xmlns="http://schemas.openxmlformats.org/spreadsheetml/2006/main" name="DadosExternos23_1" preserveFormatting="0" connectionId="1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5.xml><?xml version="1.0" encoding="utf-8"?>
<queryTable xmlns="http://schemas.openxmlformats.org/spreadsheetml/2006/main" name="DadosExternos15_2" preserveFormatting="0" connectionId="6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6.xml><?xml version="1.0" encoding="utf-8"?>
<queryTable xmlns="http://schemas.openxmlformats.org/spreadsheetml/2006/main" name="DadosExternos34" preserveFormatting="0" connectionId="5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7.xml><?xml version="1.0" encoding="utf-8"?>
<queryTable xmlns="http://schemas.openxmlformats.org/spreadsheetml/2006/main" name="DadosExternos5_1" preserveFormatting="0" connectionId="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8.xml><?xml version="1.0" encoding="utf-8"?>
<queryTable xmlns="http://schemas.openxmlformats.org/spreadsheetml/2006/main" name="DadosExternos18_2" preserveFormatting="0" connectionId="75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queryTables/queryTable29.xml><?xml version="1.0" encoding="utf-8"?>
<queryTable xmlns="http://schemas.openxmlformats.org/spreadsheetml/2006/main" name="DadosExternos2_1" preserveFormatting="0" connectionId="6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.xml><?xml version="1.0" encoding="utf-8"?>
<queryTable xmlns="http://schemas.openxmlformats.org/spreadsheetml/2006/main" name="DadosExternos22_2" preserveFormatting="0" connectionId="8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0.xml><?xml version="1.0" encoding="utf-8"?>
<queryTable xmlns="http://schemas.openxmlformats.org/spreadsheetml/2006/main" name="DadosExternos24_1" preserveFormatting="0" connectionId="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1.xml><?xml version="1.0" encoding="utf-8"?>
<queryTable xmlns="http://schemas.openxmlformats.org/spreadsheetml/2006/main" name="DadosExternos5" preserveFormatting="0" connectionId="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2.xml><?xml version="1.0" encoding="utf-8"?>
<queryTable xmlns="http://schemas.openxmlformats.org/spreadsheetml/2006/main" name="DadosExternos12_1" preserveFormatting="0" connectionId="2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3.xml><?xml version="1.0" encoding="utf-8"?>
<queryTable xmlns="http://schemas.openxmlformats.org/spreadsheetml/2006/main" name="DadosExternos25_1" preserveFormatting="0" connectionId="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4.xml><?xml version="1.0" encoding="utf-8"?>
<queryTable xmlns="http://schemas.openxmlformats.org/spreadsheetml/2006/main" name="DadosExternos26_2" preserveFormatting="0" connectionId="3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5.xml><?xml version="1.0" encoding="utf-8"?>
<queryTable xmlns="http://schemas.openxmlformats.org/spreadsheetml/2006/main" name="DadosExternos29_1" preserveFormatting="0" connectionId="4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6.xml><?xml version="1.0" encoding="utf-8"?>
<queryTable xmlns="http://schemas.openxmlformats.org/spreadsheetml/2006/main" name="DadosExternos16_1" preserveFormatting="0" connectionId="6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7.xml><?xml version="1.0" encoding="utf-8"?>
<queryTable xmlns="http://schemas.openxmlformats.org/spreadsheetml/2006/main" name="DadosExternos14_2" preserveFormatting="0" connectionId="2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8.xml><?xml version="1.0" encoding="utf-8"?>
<queryTable xmlns="http://schemas.openxmlformats.org/spreadsheetml/2006/main" name="DadosExternos12" preserveFormatting="0" connectionId="2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9.xml><?xml version="1.0" encoding="utf-8"?>
<queryTable xmlns="http://schemas.openxmlformats.org/spreadsheetml/2006/main" name="DadosExternos27_1" preserveFormatting="0" connectionId="3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.xml><?xml version="1.0" encoding="utf-8"?>
<queryTable xmlns="http://schemas.openxmlformats.org/spreadsheetml/2006/main" name="DadosExternos10" preserveFormatting="0" connectionId="1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0.xml><?xml version="1.0" encoding="utf-8"?>
<queryTable xmlns="http://schemas.openxmlformats.org/spreadsheetml/2006/main" name="DadosExternos32_2" preserveFormatting="0" connectionId="5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1.xml><?xml version="1.0" encoding="utf-8"?>
<queryTable xmlns="http://schemas.openxmlformats.org/spreadsheetml/2006/main" name="DadosExternos20_1" preserveFormatting="0" connectionId="7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2.xml><?xml version="1.0" encoding="utf-8"?>
<queryTable xmlns="http://schemas.openxmlformats.org/spreadsheetml/2006/main" name="DadosExternos20_2" preserveFormatting="0" connectionId="7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3.xml><?xml version="1.0" encoding="utf-8"?>
<queryTable xmlns="http://schemas.openxmlformats.org/spreadsheetml/2006/main" name="DadosExternos24_2" preserveFormatting="0" connectionId="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4.xml><?xml version="1.0" encoding="utf-8"?>
<queryTable xmlns="http://schemas.openxmlformats.org/spreadsheetml/2006/main" name="DadosExternos18" preserveFormatting="0" connectionId="73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queryTables/queryTable45.xml><?xml version="1.0" encoding="utf-8"?>
<queryTable xmlns="http://schemas.openxmlformats.org/spreadsheetml/2006/main" name="DadosExternos15" preserveFormatting="0" connectionId="6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6.xml><?xml version="1.0" encoding="utf-8"?>
<queryTable xmlns="http://schemas.openxmlformats.org/spreadsheetml/2006/main" name="DadosExternos30" preserveFormatting="0" connectionId="4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7.xml><?xml version="1.0" encoding="utf-8"?>
<queryTable xmlns="http://schemas.openxmlformats.org/spreadsheetml/2006/main" name="DadosExternos6_1" preserveFormatting="0" connectionId="6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8.xml><?xml version="1.0" encoding="utf-8"?>
<queryTable xmlns="http://schemas.openxmlformats.org/spreadsheetml/2006/main" name="DadosExternos16" preserveFormatting="0" connectionId="6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9.xml><?xml version="1.0" encoding="utf-8"?>
<queryTable xmlns="http://schemas.openxmlformats.org/spreadsheetml/2006/main" name="DadosExternos17" preserveFormatting="0" connectionId="7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.xml><?xml version="1.0" encoding="utf-8"?>
<queryTable xmlns="http://schemas.openxmlformats.org/spreadsheetml/2006/main" name="DadosExternos33_1" preserveFormatting="0" connectionId="5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0.xml><?xml version="1.0" encoding="utf-8"?>
<queryTable xmlns="http://schemas.openxmlformats.org/spreadsheetml/2006/main" name="DadosExternos34_1" preserveFormatting="0" connectionId="5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1.xml><?xml version="1.0" encoding="utf-8"?>
<queryTable xmlns="http://schemas.openxmlformats.org/spreadsheetml/2006/main" name="DadosExternos14" preserveFormatting="0" connectionId="2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2.xml><?xml version="1.0" encoding="utf-8"?>
<queryTable xmlns="http://schemas.openxmlformats.org/spreadsheetml/2006/main" name="DadosExternos2_2" preserveFormatting="0" connectionId="6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3.xml><?xml version="1.0" encoding="utf-8"?>
<queryTable xmlns="http://schemas.openxmlformats.org/spreadsheetml/2006/main" name="DadosExternos21" preserveFormatting="0" connectionId="7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4.xml><?xml version="1.0" encoding="utf-8"?>
<queryTable xmlns="http://schemas.openxmlformats.org/spreadsheetml/2006/main" name="DadosExternos16_2" preserveFormatting="0" connectionId="6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5.xml><?xml version="1.0" encoding="utf-8"?>
<queryTable xmlns="http://schemas.openxmlformats.org/spreadsheetml/2006/main" name="DadosExternos28" preserveFormatting="0" connectionId="3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6.xml><?xml version="1.0" encoding="utf-8"?>
<queryTable xmlns="http://schemas.openxmlformats.org/spreadsheetml/2006/main" name="DadosExternos33" preserveFormatting="0" connectionId="5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7.xml><?xml version="1.0" encoding="utf-8"?>
<queryTable xmlns="http://schemas.openxmlformats.org/spreadsheetml/2006/main" name="DadosExternos21_2" preserveFormatting="0" connectionId="8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8.xml><?xml version="1.0" encoding="utf-8"?>
<queryTable xmlns="http://schemas.openxmlformats.org/spreadsheetml/2006/main" name="DadosExternos32_1" preserveFormatting="0" connectionId="5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9.xml><?xml version="1.0" encoding="utf-8"?>
<queryTable xmlns="http://schemas.openxmlformats.org/spreadsheetml/2006/main" name="DadosExternos5_2" preserveFormatting="0" connectionId="1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.xml><?xml version="1.0" encoding="utf-8"?>
<queryTable xmlns="http://schemas.openxmlformats.org/spreadsheetml/2006/main" name="DadosExternos28_1" preserveFormatting="0" connectionId="4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0.xml><?xml version="1.0" encoding="utf-8"?>
<queryTable xmlns="http://schemas.openxmlformats.org/spreadsheetml/2006/main" name="DadosExternos30_1" preserveFormatting="0" connectionId="4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1.xml><?xml version="1.0" encoding="utf-8"?>
<queryTable xmlns="http://schemas.openxmlformats.org/spreadsheetml/2006/main" name="DadosExternos28_2" preserveFormatting="0" connectionId="4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2.xml><?xml version="1.0" encoding="utf-8"?>
<queryTable xmlns="http://schemas.openxmlformats.org/spreadsheetml/2006/main" name="DadosExternos11" preserveFormatting="0" connectionId="1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3.xml><?xml version="1.0" encoding="utf-8"?>
<queryTable xmlns="http://schemas.openxmlformats.org/spreadsheetml/2006/main" name="DadosExternos23" preserveFormatting="0" connectionId="1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4.xml><?xml version="1.0" encoding="utf-8"?>
<queryTable xmlns="http://schemas.openxmlformats.org/spreadsheetml/2006/main" name="DadosExternos29_2" preserveFormatting="0" connectionId="4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5.xml><?xml version="1.0" encoding="utf-8"?>
<queryTable xmlns="http://schemas.openxmlformats.org/spreadsheetml/2006/main" name="DadosExternos31_2" preserveFormatting="0" connectionId="5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6.xml><?xml version="1.0" encoding="utf-8"?>
<queryTable xmlns="http://schemas.openxmlformats.org/spreadsheetml/2006/main" name="DadosExternos13_1" preserveFormatting="0" connectionId="2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7.xml><?xml version="1.0" encoding="utf-8"?>
<queryTable xmlns="http://schemas.openxmlformats.org/spreadsheetml/2006/main" name="DadosExternos25_2" preserveFormatting="0" connectionId="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8.xml><?xml version="1.0" encoding="utf-8"?>
<queryTable xmlns="http://schemas.openxmlformats.org/spreadsheetml/2006/main" name="DadosExternos31_1" preserveFormatting="0" connectionId="5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9.xml><?xml version="1.0" encoding="utf-8"?>
<queryTable xmlns="http://schemas.openxmlformats.org/spreadsheetml/2006/main" name="DadosExternos13" preserveFormatting="0" connectionId="2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.xml><?xml version="1.0" encoding="utf-8"?>
<queryTable xmlns="http://schemas.openxmlformats.org/spreadsheetml/2006/main" name="DadosExternos27" preserveFormatting="0" connectionId="3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0.xml><?xml version="1.0" encoding="utf-8"?>
<queryTable xmlns="http://schemas.openxmlformats.org/spreadsheetml/2006/main" name="DadosExternos19" preserveFormatting="0" connectionId="2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1.xml><?xml version="1.0" encoding="utf-8"?>
<queryTable xmlns="http://schemas.openxmlformats.org/spreadsheetml/2006/main" name="DadosExternos17_1" preserveFormatting="0" connectionId="7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2.xml><?xml version="1.0" encoding="utf-8"?>
<queryTable xmlns="http://schemas.openxmlformats.org/spreadsheetml/2006/main" name="DadosExternos19_2" preserveFormatting="0" connectionId="3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3.xml><?xml version="1.0" encoding="utf-8"?>
<queryTable xmlns="http://schemas.openxmlformats.org/spreadsheetml/2006/main" name="DadosExternos33_2" preserveFormatting="0" connectionId="5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4.xml><?xml version="1.0" encoding="utf-8"?>
<queryTable xmlns="http://schemas.openxmlformats.org/spreadsheetml/2006/main" name="DadosExternos27_2" preserveFormatting="0" connectionId="3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5.xml><?xml version="1.0" encoding="utf-8"?>
<queryTable xmlns="http://schemas.openxmlformats.org/spreadsheetml/2006/main" name="DadosExternos10_1" preserveFormatting="0" connectionId="1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6.xml><?xml version="1.0" encoding="utf-8"?>
<queryTable xmlns="http://schemas.openxmlformats.org/spreadsheetml/2006/main" name="DadosExternos12_2" preserveFormatting="0" connectionId="2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7.xml><?xml version="1.0" encoding="utf-8"?>
<queryTable xmlns="http://schemas.openxmlformats.org/spreadsheetml/2006/main" name="DadosExternos32" preserveFormatting="0" connectionId="5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8.xml><?xml version="1.0" encoding="utf-8"?>
<queryTable xmlns="http://schemas.openxmlformats.org/spreadsheetml/2006/main" name="DadosExternos34_2" preserveFormatting="0" connectionId="6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9.xml><?xml version="1.0" encoding="utf-8"?>
<queryTable xmlns="http://schemas.openxmlformats.org/spreadsheetml/2006/main" name="DadosExternos22_1" preserveFormatting="0" connectionId="8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.xml><?xml version="1.0" encoding="utf-8"?>
<queryTable xmlns="http://schemas.openxmlformats.org/spreadsheetml/2006/main" name="DadosExternos2" preserveFormatting="0" connectionId="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0.xml><?xml version="1.0" encoding="utf-8"?>
<queryTable xmlns="http://schemas.openxmlformats.org/spreadsheetml/2006/main" name="DadosExternos25" preserveFormatting="0" connectionId="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1.xml><?xml version="1.0" encoding="utf-8"?>
<queryTable xmlns="http://schemas.openxmlformats.org/spreadsheetml/2006/main" name="DadosExternos31" preserveFormatting="0" connectionId="4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2.xml><?xml version="1.0" encoding="utf-8"?>
<queryTable xmlns="http://schemas.openxmlformats.org/spreadsheetml/2006/main" name="DadosExternos11_1" preserveFormatting="0" connectionId="1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3.xml><?xml version="1.0" encoding="utf-8"?>
<queryTable xmlns="http://schemas.openxmlformats.org/spreadsheetml/2006/main" name="DadosExternos23_2" preserveFormatting="0" connectionId="1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4.xml><?xml version="1.0" encoding="utf-8"?>
<queryTable xmlns="http://schemas.openxmlformats.org/spreadsheetml/2006/main" name="DadosExternos17_2" preserveFormatting="0" connectionId="7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9.xml><?xml version="1.0" encoding="utf-8"?>
<queryTable xmlns="http://schemas.openxmlformats.org/spreadsheetml/2006/main" name="DadosExternos11_2" preserveFormatting="0" connectionId="1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queryTable" Target="../queryTables/queryTable8.xml"/><Relationship Id="rId85" Type="http://schemas.openxmlformats.org/officeDocument/2006/relationships/queryTable" Target="../queryTables/queryTable84.xml"/><Relationship Id="rId84" Type="http://schemas.openxmlformats.org/officeDocument/2006/relationships/queryTable" Target="../queryTables/queryTable83.xml"/><Relationship Id="rId83" Type="http://schemas.openxmlformats.org/officeDocument/2006/relationships/queryTable" Target="../queryTables/queryTable82.xml"/><Relationship Id="rId82" Type="http://schemas.openxmlformats.org/officeDocument/2006/relationships/queryTable" Target="../queryTables/queryTable81.xml"/><Relationship Id="rId81" Type="http://schemas.openxmlformats.org/officeDocument/2006/relationships/queryTable" Target="../queryTables/queryTable80.xml"/><Relationship Id="rId80" Type="http://schemas.openxmlformats.org/officeDocument/2006/relationships/queryTable" Target="../queryTables/queryTable79.xml"/><Relationship Id="rId8" Type="http://schemas.openxmlformats.org/officeDocument/2006/relationships/queryTable" Target="../queryTables/queryTable7.xml"/><Relationship Id="rId79" Type="http://schemas.openxmlformats.org/officeDocument/2006/relationships/queryTable" Target="../queryTables/queryTable78.xml"/><Relationship Id="rId78" Type="http://schemas.openxmlformats.org/officeDocument/2006/relationships/queryTable" Target="../queryTables/queryTable77.xml"/><Relationship Id="rId77" Type="http://schemas.openxmlformats.org/officeDocument/2006/relationships/queryTable" Target="../queryTables/queryTable76.xml"/><Relationship Id="rId76" Type="http://schemas.openxmlformats.org/officeDocument/2006/relationships/queryTable" Target="../queryTables/queryTable75.xml"/><Relationship Id="rId75" Type="http://schemas.openxmlformats.org/officeDocument/2006/relationships/queryTable" Target="../queryTables/queryTable74.xml"/><Relationship Id="rId74" Type="http://schemas.openxmlformats.org/officeDocument/2006/relationships/queryTable" Target="../queryTables/queryTable73.xml"/><Relationship Id="rId73" Type="http://schemas.openxmlformats.org/officeDocument/2006/relationships/queryTable" Target="../queryTables/queryTable72.xml"/><Relationship Id="rId72" Type="http://schemas.openxmlformats.org/officeDocument/2006/relationships/queryTable" Target="../queryTables/queryTable71.xml"/><Relationship Id="rId71" Type="http://schemas.openxmlformats.org/officeDocument/2006/relationships/queryTable" Target="../queryTables/queryTable70.xml"/><Relationship Id="rId70" Type="http://schemas.openxmlformats.org/officeDocument/2006/relationships/queryTable" Target="../queryTables/queryTable69.xml"/><Relationship Id="rId7" Type="http://schemas.openxmlformats.org/officeDocument/2006/relationships/queryTable" Target="../queryTables/queryTable6.xml"/><Relationship Id="rId69" Type="http://schemas.openxmlformats.org/officeDocument/2006/relationships/queryTable" Target="../queryTables/queryTable68.xml"/><Relationship Id="rId68" Type="http://schemas.openxmlformats.org/officeDocument/2006/relationships/queryTable" Target="../queryTables/queryTable67.xml"/><Relationship Id="rId67" Type="http://schemas.openxmlformats.org/officeDocument/2006/relationships/queryTable" Target="../queryTables/queryTable66.xml"/><Relationship Id="rId66" Type="http://schemas.openxmlformats.org/officeDocument/2006/relationships/queryTable" Target="../queryTables/queryTable65.xml"/><Relationship Id="rId65" Type="http://schemas.openxmlformats.org/officeDocument/2006/relationships/queryTable" Target="../queryTables/queryTable64.xml"/><Relationship Id="rId64" Type="http://schemas.openxmlformats.org/officeDocument/2006/relationships/queryTable" Target="../queryTables/queryTable63.xml"/><Relationship Id="rId63" Type="http://schemas.openxmlformats.org/officeDocument/2006/relationships/queryTable" Target="../queryTables/queryTable62.xml"/><Relationship Id="rId62" Type="http://schemas.openxmlformats.org/officeDocument/2006/relationships/queryTable" Target="../queryTables/queryTable61.xml"/><Relationship Id="rId61" Type="http://schemas.openxmlformats.org/officeDocument/2006/relationships/queryTable" Target="../queryTables/queryTable60.xml"/><Relationship Id="rId60" Type="http://schemas.openxmlformats.org/officeDocument/2006/relationships/queryTable" Target="../queryTables/queryTable59.xml"/><Relationship Id="rId6" Type="http://schemas.openxmlformats.org/officeDocument/2006/relationships/queryTable" Target="../queryTables/queryTable5.xml"/><Relationship Id="rId59" Type="http://schemas.openxmlformats.org/officeDocument/2006/relationships/queryTable" Target="../queryTables/queryTable58.xml"/><Relationship Id="rId58" Type="http://schemas.openxmlformats.org/officeDocument/2006/relationships/queryTable" Target="../queryTables/queryTable57.xml"/><Relationship Id="rId57" Type="http://schemas.openxmlformats.org/officeDocument/2006/relationships/queryTable" Target="../queryTables/queryTable56.xml"/><Relationship Id="rId56" Type="http://schemas.openxmlformats.org/officeDocument/2006/relationships/queryTable" Target="../queryTables/queryTable55.xml"/><Relationship Id="rId55" Type="http://schemas.openxmlformats.org/officeDocument/2006/relationships/queryTable" Target="../queryTables/queryTable54.xml"/><Relationship Id="rId54" Type="http://schemas.openxmlformats.org/officeDocument/2006/relationships/queryTable" Target="../queryTables/queryTable53.xml"/><Relationship Id="rId53" Type="http://schemas.openxmlformats.org/officeDocument/2006/relationships/queryTable" Target="../queryTables/queryTable52.xml"/><Relationship Id="rId52" Type="http://schemas.openxmlformats.org/officeDocument/2006/relationships/queryTable" Target="../queryTables/queryTable51.xml"/><Relationship Id="rId51" Type="http://schemas.openxmlformats.org/officeDocument/2006/relationships/queryTable" Target="../queryTables/queryTable50.xml"/><Relationship Id="rId50" Type="http://schemas.openxmlformats.org/officeDocument/2006/relationships/queryTable" Target="../queryTables/queryTable49.xml"/><Relationship Id="rId5" Type="http://schemas.openxmlformats.org/officeDocument/2006/relationships/queryTable" Target="../queryTables/queryTable4.xml"/><Relationship Id="rId49" Type="http://schemas.openxmlformats.org/officeDocument/2006/relationships/queryTable" Target="../queryTables/queryTable48.xml"/><Relationship Id="rId48" Type="http://schemas.openxmlformats.org/officeDocument/2006/relationships/queryTable" Target="../queryTables/queryTable47.xml"/><Relationship Id="rId47" Type="http://schemas.openxmlformats.org/officeDocument/2006/relationships/queryTable" Target="../queryTables/queryTable46.xml"/><Relationship Id="rId46" Type="http://schemas.openxmlformats.org/officeDocument/2006/relationships/queryTable" Target="../queryTables/queryTable45.xml"/><Relationship Id="rId45" Type="http://schemas.openxmlformats.org/officeDocument/2006/relationships/queryTable" Target="../queryTables/queryTable44.xml"/><Relationship Id="rId44" Type="http://schemas.openxmlformats.org/officeDocument/2006/relationships/queryTable" Target="../queryTables/queryTable43.xml"/><Relationship Id="rId43" Type="http://schemas.openxmlformats.org/officeDocument/2006/relationships/queryTable" Target="../queryTables/queryTable42.xml"/><Relationship Id="rId42" Type="http://schemas.openxmlformats.org/officeDocument/2006/relationships/queryTable" Target="../queryTables/queryTable41.xml"/><Relationship Id="rId41" Type="http://schemas.openxmlformats.org/officeDocument/2006/relationships/queryTable" Target="../queryTables/queryTable40.xml"/><Relationship Id="rId40" Type="http://schemas.openxmlformats.org/officeDocument/2006/relationships/queryTable" Target="../queryTables/queryTable39.xml"/><Relationship Id="rId4" Type="http://schemas.openxmlformats.org/officeDocument/2006/relationships/queryTable" Target="../queryTables/queryTable3.xml"/><Relationship Id="rId39" Type="http://schemas.openxmlformats.org/officeDocument/2006/relationships/queryTable" Target="../queryTables/queryTable38.xml"/><Relationship Id="rId38" Type="http://schemas.openxmlformats.org/officeDocument/2006/relationships/queryTable" Target="../queryTables/queryTable37.xml"/><Relationship Id="rId37" Type="http://schemas.openxmlformats.org/officeDocument/2006/relationships/queryTable" Target="../queryTables/queryTable36.xml"/><Relationship Id="rId36" Type="http://schemas.openxmlformats.org/officeDocument/2006/relationships/queryTable" Target="../queryTables/queryTable35.xml"/><Relationship Id="rId35" Type="http://schemas.openxmlformats.org/officeDocument/2006/relationships/queryTable" Target="../queryTables/queryTable34.xml"/><Relationship Id="rId34" Type="http://schemas.openxmlformats.org/officeDocument/2006/relationships/queryTable" Target="../queryTables/queryTable33.xml"/><Relationship Id="rId33" Type="http://schemas.openxmlformats.org/officeDocument/2006/relationships/queryTable" Target="../queryTables/queryTable32.xml"/><Relationship Id="rId32" Type="http://schemas.openxmlformats.org/officeDocument/2006/relationships/queryTable" Target="../queryTables/queryTable31.xml"/><Relationship Id="rId31" Type="http://schemas.openxmlformats.org/officeDocument/2006/relationships/queryTable" Target="../queryTables/queryTable30.xml"/><Relationship Id="rId30" Type="http://schemas.openxmlformats.org/officeDocument/2006/relationships/queryTable" Target="../queryTables/queryTable29.xml"/><Relationship Id="rId3" Type="http://schemas.openxmlformats.org/officeDocument/2006/relationships/queryTable" Target="../queryTables/queryTable2.xml"/><Relationship Id="rId29" Type="http://schemas.openxmlformats.org/officeDocument/2006/relationships/queryTable" Target="../queryTables/queryTable28.xml"/><Relationship Id="rId28" Type="http://schemas.openxmlformats.org/officeDocument/2006/relationships/queryTable" Target="../queryTables/queryTable27.xml"/><Relationship Id="rId27" Type="http://schemas.openxmlformats.org/officeDocument/2006/relationships/queryTable" Target="../queryTables/queryTable26.xml"/><Relationship Id="rId26" Type="http://schemas.openxmlformats.org/officeDocument/2006/relationships/queryTable" Target="../queryTables/queryTable25.xml"/><Relationship Id="rId25" Type="http://schemas.openxmlformats.org/officeDocument/2006/relationships/queryTable" Target="../queryTables/queryTable24.xml"/><Relationship Id="rId24" Type="http://schemas.openxmlformats.org/officeDocument/2006/relationships/queryTable" Target="../queryTables/queryTable23.xml"/><Relationship Id="rId23" Type="http://schemas.openxmlformats.org/officeDocument/2006/relationships/queryTable" Target="../queryTables/queryTable22.xml"/><Relationship Id="rId22" Type="http://schemas.openxmlformats.org/officeDocument/2006/relationships/queryTable" Target="../queryTables/queryTable21.xml"/><Relationship Id="rId21" Type="http://schemas.openxmlformats.org/officeDocument/2006/relationships/queryTable" Target="../queryTables/queryTable20.xml"/><Relationship Id="rId20" Type="http://schemas.openxmlformats.org/officeDocument/2006/relationships/queryTable" Target="../queryTables/queryTable19.xml"/><Relationship Id="rId2" Type="http://schemas.openxmlformats.org/officeDocument/2006/relationships/queryTable" Target="../queryTables/queryTable1.xml"/><Relationship Id="rId19" Type="http://schemas.openxmlformats.org/officeDocument/2006/relationships/queryTable" Target="../queryTables/queryTable18.xml"/><Relationship Id="rId18" Type="http://schemas.openxmlformats.org/officeDocument/2006/relationships/queryTable" Target="../queryTables/queryTable17.xml"/><Relationship Id="rId17" Type="http://schemas.openxmlformats.org/officeDocument/2006/relationships/queryTable" Target="../queryTables/queryTable16.xml"/><Relationship Id="rId16" Type="http://schemas.openxmlformats.org/officeDocument/2006/relationships/queryTable" Target="../queryTables/queryTable15.xml"/><Relationship Id="rId15" Type="http://schemas.openxmlformats.org/officeDocument/2006/relationships/queryTable" Target="../queryTables/queryTable14.xml"/><Relationship Id="rId14" Type="http://schemas.openxmlformats.org/officeDocument/2006/relationships/queryTable" Target="../queryTables/queryTable13.xml"/><Relationship Id="rId13" Type="http://schemas.openxmlformats.org/officeDocument/2006/relationships/queryTable" Target="../queryTables/queryTable12.xml"/><Relationship Id="rId12" Type="http://schemas.openxmlformats.org/officeDocument/2006/relationships/queryTable" Target="../queryTables/queryTable11.xml"/><Relationship Id="rId11" Type="http://schemas.openxmlformats.org/officeDocument/2006/relationships/queryTable" Target="../queryTables/queryTable10.xml"/><Relationship Id="rId10" Type="http://schemas.openxmlformats.org/officeDocument/2006/relationships/queryTable" Target="../queryTables/queryTable9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R145"/>
  <sheetViews>
    <sheetView showGridLines="0" showZeros="0" tabSelected="1" workbookViewId="0">
      <selection activeCell="U6" sqref="U6"/>
    </sheetView>
  </sheetViews>
  <sheetFormatPr defaultColWidth="13.2857142857143" defaultRowHeight="12.75"/>
  <cols>
    <col min="1" max="1" width="16" style="2" customWidth="1"/>
    <col min="2" max="2" width="13" style="2" customWidth="1"/>
    <col min="3" max="3" width="77.1428571428571" style="2" customWidth="1"/>
    <col min="4" max="4" width="7.57142857142857" style="2" customWidth="1"/>
    <col min="5" max="6" width="10.8571428571429" style="3" customWidth="1"/>
    <col min="7" max="7" width="14.4285714285714" style="3" customWidth="1"/>
    <col min="8" max="8" width="14.4285714285714" style="2" customWidth="1"/>
    <col min="9" max="11" width="7" style="2" hidden="1" customWidth="1"/>
    <col min="12" max="12" width="7.85714285714286" style="2" hidden="1" customWidth="1"/>
    <col min="13" max="13" width="7.57142857142857" style="4" hidden="1" customWidth="1"/>
    <col min="14" max="14" width="8.57142857142857" style="4" hidden="1" customWidth="1"/>
    <col min="15" max="15" width="13.2857142857143" style="5" hidden="1" customWidth="1"/>
    <col min="16" max="16" width="13.2857142857143" style="4" hidden="1" customWidth="1"/>
    <col min="17" max="17" width="25.2857142857143" style="4" hidden="1" customWidth="1" outlineLevel="1"/>
    <col min="18" max="18" width="13.2857142857143" style="4" hidden="1" customWidth="1" outlineLevel="1"/>
    <col min="19" max="23" width="13.2857142857143" style="4" customWidth="1" outlineLevel="1"/>
    <col min="25" max="16384" width="13.2857142857143" style="4"/>
  </cols>
  <sheetData>
    <row r="1" s="1" customFormat="1" ht="21" spans="1:17">
      <c r="A1" s="6" t="s">
        <v>0</v>
      </c>
      <c r="B1" s="7"/>
      <c r="C1" s="8"/>
      <c r="D1" s="8"/>
      <c r="E1" s="9"/>
      <c r="F1" s="9"/>
      <c r="G1" s="9"/>
      <c r="H1" s="10"/>
      <c r="I1" s="103"/>
      <c r="J1" s="103"/>
      <c r="K1" s="103"/>
      <c r="L1" s="103"/>
      <c r="O1" s="104"/>
      <c r="P1" s="105"/>
      <c r="Q1" s="105"/>
    </row>
    <row r="2" ht="18" customHeight="1" spans="1:17">
      <c r="A2" s="11" t="s">
        <v>1</v>
      </c>
      <c r="B2" s="12" t="s">
        <v>2</v>
      </c>
      <c r="C2" s="13"/>
      <c r="D2" s="14"/>
      <c r="E2" s="15"/>
      <c r="F2" s="15"/>
      <c r="G2" s="16" t="s">
        <v>3</v>
      </c>
      <c r="H2" s="17">
        <v>74</v>
      </c>
      <c r="I2" s="106"/>
      <c r="J2" s="106"/>
      <c r="K2" s="106"/>
      <c r="L2" s="106"/>
      <c r="P2" s="105"/>
      <c r="Q2" s="105"/>
    </row>
    <row r="3" ht="18" customHeight="1" spans="1:17">
      <c r="A3" s="18" t="s">
        <v>4</v>
      </c>
      <c r="B3" s="19" t="s">
        <v>5</v>
      </c>
      <c r="C3" s="20"/>
      <c r="D3" s="21"/>
      <c r="E3" s="22"/>
      <c r="F3" s="22"/>
      <c r="G3" s="23" t="s">
        <v>6</v>
      </c>
      <c r="H3" s="24">
        <v>1</v>
      </c>
      <c r="I3" s="106"/>
      <c r="J3" s="106"/>
      <c r="K3" s="106"/>
      <c r="L3" s="106"/>
      <c r="P3" s="105"/>
      <c r="Q3" s="105"/>
    </row>
    <row r="4" ht="18" customHeight="1" spans="1:17">
      <c r="A4" s="25" t="s">
        <v>7</v>
      </c>
      <c r="B4" s="26"/>
      <c r="C4" s="27"/>
      <c r="D4" s="28"/>
      <c r="E4" s="29"/>
      <c r="F4" s="29"/>
      <c r="G4" s="30"/>
      <c r="H4" s="31">
        <v>45196</v>
      </c>
      <c r="I4" s="106"/>
      <c r="J4" s="106"/>
      <c r="K4" s="106"/>
      <c r="L4" s="106"/>
      <c r="P4" s="105"/>
      <c r="Q4" s="105"/>
    </row>
    <row r="5" ht="11.25" customHeight="1" spans="1:17">
      <c r="A5" s="32" t="s">
        <v>8</v>
      </c>
      <c r="B5" s="33" t="s">
        <v>9</v>
      </c>
      <c r="C5" s="34" t="s">
        <v>10</v>
      </c>
      <c r="D5" s="35" t="s">
        <v>11</v>
      </c>
      <c r="E5" s="36" t="s">
        <v>12</v>
      </c>
      <c r="F5" s="37"/>
      <c r="G5" s="38"/>
      <c r="H5" s="39"/>
      <c r="I5" s="107" t="s">
        <v>13</v>
      </c>
      <c r="J5" s="108"/>
      <c r="K5" s="109"/>
      <c r="L5" s="108"/>
      <c r="M5" s="110"/>
      <c r="P5" s="105"/>
      <c r="Q5" s="105"/>
    </row>
    <row r="6" ht="27" customHeight="1" spans="1:18">
      <c r="A6" s="40"/>
      <c r="B6" s="41"/>
      <c r="C6" s="42"/>
      <c r="D6" s="43"/>
      <c r="E6" s="44" t="s">
        <v>14</v>
      </c>
      <c r="F6" s="45" t="s">
        <v>15</v>
      </c>
      <c r="G6" s="46" t="s">
        <v>16</v>
      </c>
      <c r="H6" s="47" t="s">
        <v>17</v>
      </c>
      <c r="I6" s="111" t="s">
        <v>18</v>
      </c>
      <c r="J6" s="111" t="s">
        <v>19</v>
      </c>
      <c r="K6" s="112" t="s">
        <v>20</v>
      </c>
      <c r="L6" s="112" t="s">
        <v>21</v>
      </c>
      <c r="M6" s="112" t="s">
        <v>22</v>
      </c>
      <c r="N6" s="112" t="s">
        <v>23</v>
      </c>
      <c r="O6" s="113" t="s">
        <v>24</v>
      </c>
      <c r="P6" s="114" t="s">
        <v>25</v>
      </c>
      <c r="Q6" s="129" t="s">
        <v>26</v>
      </c>
      <c r="R6" s="130"/>
    </row>
    <row r="7" ht="13.5" spans="1:16">
      <c r="A7" s="48">
        <v>1</v>
      </c>
      <c r="B7" s="49"/>
      <c r="C7" s="50" t="s">
        <v>27</v>
      </c>
      <c r="D7" s="51"/>
      <c r="E7" s="52"/>
      <c r="F7" s="52"/>
      <c r="G7" s="53"/>
      <c r="H7" s="54">
        <v>44153.66</v>
      </c>
      <c r="I7" s="115" t="e">
        <f>IF(OR(#REF!&gt;0,H7&gt;0),"X","")</f>
        <v>#REF!</v>
      </c>
      <c r="J7" s="116" t="e">
        <f>IF(I7="X","x",IF(I7="xx","x",IF(G7&gt;0,"x","")))</f>
        <v>#REF!</v>
      </c>
      <c r="K7" s="116" t="e">
        <f>IF(I7="X","x",IF(I7="xx","x",IF(OR(D7&gt;0,G7&gt;0),"x","")))</f>
        <v>#REF!</v>
      </c>
      <c r="L7" s="117" t="e">
        <f t="shared" ref="L7:L70" si="0">K7</f>
        <v>#REF!</v>
      </c>
      <c r="M7" s="118" t="s">
        <v>28</v>
      </c>
      <c r="N7" s="4">
        <v>0</v>
      </c>
      <c r="O7" s="119"/>
      <c r="P7" s="119"/>
    </row>
    <row r="8" spans="1:16">
      <c r="A8" s="55" t="s">
        <v>29</v>
      </c>
      <c r="B8" s="56"/>
      <c r="C8" s="57" t="s">
        <v>30</v>
      </c>
      <c r="D8" s="58"/>
      <c r="E8" s="59"/>
      <c r="F8" s="60"/>
      <c r="G8" s="61"/>
      <c r="H8" s="62"/>
      <c r="I8" s="115" t="str">
        <f>IF(OR(SUM(G9:G10)&gt;0,SUM(G9:G10)&gt;0),"xx","")</f>
        <v>xx</v>
      </c>
      <c r="J8" s="116" t="str">
        <f>IF(I8="X","x",IF(I8="xx","x",IF(G8&gt;0,"x","")))</f>
        <v>x</v>
      </c>
      <c r="K8" s="116" t="str">
        <f>IF(I8="X","x",IF(I8="xx","x",IF(OR(D8&gt;0,G8&gt;0),"x","")))</f>
        <v>x</v>
      </c>
      <c r="L8" s="117" t="str">
        <f t="shared" si="0"/>
        <v>x</v>
      </c>
      <c r="N8" s="4">
        <v>0</v>
      </c>
      <c r="O8" s="120"/>
      <c r="P8" s="121"/>
    </row>
    <row r="9" spans="1:18">
      <c r="A9" s="63" t="s">
        <v>31</v>
      </c>
      <c r="B9" s="64"/>
      <c r="C9" s="57" t="s">
        <v>32</v>
      </c>
      <c r="D9" s="58"/>
      <c r="E9" s="59"/>
      <c r="F9" s="60"/>
      <c r="G9" s="61"/>
      <c r="H9" s="62"/>
      <c r="I9" s="115" t="str">
        <f>IF(OR(SUM(G10:G10)&gt;0,SUM(G10:G10)&gt;0),"xx","")</f>
        <v>xx</v>
      </c>
      <c r="J9" s="117" t="str">
        <f t="shared" ref="J9:J72" si="1">IF(I9="X","x",IF(I9="xx","x",IF(G9&gt;0,"x","")))</f>
        <v>x</v>
      </c>
      <c r="K9" s="117" t="str">
        <f t="shared" ref="K9:K34" si="2">IF(I9="X","x",IF(I9="xx","x",IF(G9&gt;0,"x","")))</f>
        <v>x</v>
      </c>
      <c r="L9" s="117" t="str">
        <f t="shared" si="0"/>
        <v>x</v>
      </c>
      <c r="M9" s="122"/>
      <c r="N9" s="123"/>
      <c r="O9" s="120" t="e">
        <f>SUM(#REF!)</f>
        <v>#REF!</v>
      </c>
      <c r="P9" s="121" t="e">
        <f t="shared" ref="P9:P72" si="3">G9-O9</f>
        <v>#REF!</v>
      </c>
      <c r="Q9" s="131" t="e">
        <f t="shared" ref="Q9:Q72" si="4">IF(P9=0,0,IF(P9&gt;0,"c","b"))</f>
        <v>#REF!</v>
      </c>
      <c r="R9" s="132"/>
    </row>
    <row r="10" ht="22.5" spans="1:18">
      <c r="A10" s="65">
        <v>99059</v>
      </c>
      <c r="B10" s="64" t="s">
        <v>33</v>
      </c>
      <c r="C10" s="66" t="s">
        <v>34</v>
      </c>
      <c r="D10" s="64" t="s">
        <v>35</v>
      </c>
      <c r="E10" s="67">
        <v>161.6</v>
      </c>
      <c r="F10" s="67">
        <v>83.09</v>
      </c>
      <c r="G10" s="67">
        <v>13427.34</v>
      </c>
      <c r="H10" s="62"/>
      <c r="I10" s="124"/>
      <c r="J10" s="117" t="str">
        <f t="shared" si="1"/>
        <v>x</v>
      </c>
      <c r="K10" s="117" t="str">
        <f t="shared" si="2"/>
        <v>x</v>
      </c>
      <c r="L10" s="117" t="str">
        <f t="shared" si="0"/>
        <v>x</v>
      </c>
      <c r="N10" s="125">
        <v>0</v>
      </c>
      <c r="O10" s="120" t="e">
        <f>SUM(#REF!)</f>
        <v>#REF!</v>
      </c>
      <c r="P10" s="121" t="e">
        <f t="shared" si="3"/>
        <v>#REF!</v>
      </c>
      <c r="Q10" s="131" t="e">
        <f t="shared" si="4"/>
        <v>#REF!</v>
      </c>
      <c r="R10" s="132"/>
    </row>
    <row r="11" spans="1:18">
      <c r="A11" s="68" t="s">
        <v>36</v>
      </c>
      <c r="B11" s="64"/>
      <c r="C11" s="69" t="s">
        <v>37</v>
      </c>
      <c r="D11" s="58">
        <v>0</v>
      </c>
      <c r="E11" s="59">
        <v>0</v>
      </c>
      <c r="F11" s="60">
        <v>0</v>
      </c>
      <c r="G11" s="61">
        <v>0</v>
      </c>
      <c r="H11" s="62"/>
      <c r="I11" s="115" t="str">
        <f>IF(OR(SUM(G13:G18)&gt;0,SUM(G13:G18)&gt;0),"xx","")</f>
        <v>xx</v>
      </c>
      <c r="J11" s="117" t="str">
        <f t="shared" si="1"/>
        <v>x</v>
      </c>
      <c r="K11" s="117" t="str">
        <f t="shared" si="2"/>
        <v>x</v>
      </c>
      <c r="L11" s="117" t="str">
        <f t="shared" si="0"/>
        <v>x</v>
      </c>
      <c r="M11" s="118" t="s">
        <v>28</v>
      </c>
      <c r="N11" s="123"/>
      <c r="O11" s="120" t="e">
        <f>SUM(#REF!)</f>
        <v>#REF!</v>
      </c>
      <c r="P11" s="121" t="e">
        <f t="shared" si="3"/>
        <v>#REF!</v>
      </c>
      <c r="Q11" s="131" t="e">
        <f t="shared" si="4"/>
        <v>#REF!</v>
      </c>
      <c r="R11" s="132"/>
    </row>
    <row r="12" spans="1:18">
      <c r="A12" s="68" t="s">
        <v>38</v>
      </c>
      <c r="B12" s="64"/>
      <c r="C12" s="69" t="s">
        <v>39</v>
      </c>
      <c r="D12" s="58">
        <v>0</v>
      </c>
      <c r="E12" s="59">
        <v>0</v>
      </c>
      <c r="F12" s="60">
        <v>0</v>
      </c>
      <c r="G12" s="61">
        <v>0</v>
      </c>
      <c r="H12" s="62"/>
      <c r="I12" s="115" t="str">
        <f>IF(OR(SUM(G13:G14)&gt;0,SUM(G13:G14)&gt;0),"xx","")</f>
        <v>xx</v>
      </c>
      <c r="J12" s="117" t="str">
        <f t="shared" si="1"/>
        <v>x</v>
      </c>
      <c r="K12" s="117" t="str">
        <f t="shared" si="2"/>
        <v>x</v>
      </c>
      <c r="L12" s="117" t="str">
        <f t="shared" si="0"/>
        <v>x</v>
      </c>
      <c r="M12" s="122"/>
      <c r="N12" s="123"/>
      <c r="O12" s="120" t="e">
        <f>SUM(#REF!)</f>
        <v>#REF!</v>
      </c>
      <c r="P12" s="121" t="e">
        <f t="shared" si="3"/>
        <v>#REF!</v>
      </c>
      <c r="Q12" s="131" t="e">
        <f t="shared" si="4"/>
        <v>#REF!</v>
      </c>
      <c r="R12" s="132"/>
    </row>
    <row r="13" spans="1:18">
      <c r="A13" s="68" t="s">
        <v>40</v>
      </c>
      <c r="B13" s="64"/>
      <c r="C13" s="69" t="s">
        <v>41</v>
      </c>
      <c r="D13" s="58">
        <v>0</v>
      </c>
      <c r="E13" s="59">
        <v>0</v>
      </c>
      <c r="F13" s="60">
        <v>0</v>
      </c>
      <c r="G13" s="61">
        <v>0</v>
      </c>
      <c r="H13" s="62"/>
      <c r="I13" s="115" t="str">
        <f>IF(OR(SUM(G14:G14)&gt;0,SUM(G14:G14)&gt;0),"xx","")</f>
        <v>xx</v>
      </c>
      <c r="J13" s="117" t="str">
        <f t="shared" si="1"/>
        <v>x</v>
      </c>
      <c r="K13" s="117" t="str">
        <f t="shared" si="2"/>
        <v>x</v>
      </c>
      <c r="L13" s="117" t="str">
        <f t="shared" si="0"/>
        <v>x</v>
      </c>
      <c r="M13" s="122"/>
      <c r="N13" s="123"/>
      <c r="O13" s="120" t="e">
        <f>SUM(#REF!)</f>
        <v>#REF!</v>
      </c>
      <c r="P13" s="121" t="e">
        <f t="shared" si="3"/>
        <v>#REF!</v>
      </c>
      <c r="Q13" s="131" t="e">
        <f t="shared" si="4"/>
        <v>#REF!</v>
      </c>
      <c r="R13" s="132"/>
    </row>
    <row r="14" spans="1:18">
      <c r="A14" s="70">
        <v>98459</v>
      </c>
      <c r="B14" s="64" t="s">
        <v>33</v>
      </c>
      <c r="C14" s="66" t="s">
        <v>42</v>
      </c>
      <c r="D14" s="64" t="s">
        <v>43</v>
      </c>
      <c r="E14" s="67">
        <v>94.45</v>
      </c>
      <c r="F14" s="67">
        <v>174.82</v>
      </c>
      <c r="G14" s="67">
        <v>16511.75</v>
      </c>
      <c r="H14" s="62"/>
      <c r="I14" s="124"/>
      <c r="J14" s="117" t="str">
        <f t="shared" si="1"/>
        <v>x</v>
      </c>
      <c r="K14" s="117" t="str">
        <f t="shared" si="2"/>
        <v>x</v>
      </c>
      <c r="L14" s="117" t="str">
        <f t="shared" si="0"/>
        <v>x</v>
      </c>
      <c r="M14" s="122"/>
      <c r="N14" s="125">
        <v>0</v>
      </c>
      <c r="O14" s="120" t="e">
        <f>SUM(#REF!)</f>
        <v>#REF!</v>
      </c>
      <c r="P14" s="121" t="e">
        <f t="shared" si="3"/>
        <v>#REF!</v>
      </c>
      <c r="Q14" s="131" t="e">
        <f t="shared" si="4"/>
        <v>#REF!</v>
      </c>
      <c r="R14" s="132"/>
    </row>
    <row r="15" spans="1:18">
      <c r="A15" s="68" t="s">
        <v>44</v>
      </c>
      <c r="B15" s="64"/>
      <c r="C15" s="69" t="s">
        <v>45</v>
      </c>
      <c r="D15" s="58">
        <v>0</v>
      </c>
      <c r="E15" s="59">
        <v>0</v>
      </c>
      <c r="F15" s="60">
        <v>0</v>
      </c>
      <c r="G15" s="61">
        <v>0</v>
      </c>
      <c r="H15" s="62"/>
      <c r="I15" s="115" t="str">
        <f>IF(OR(SUM(G16:G16)&gt;0,SUM(G16:G16)&gt;0),"xx","")</f>
        <v>xx</v>
      </c>
      <c r="J15" s="117" t="str">
        <f t="shared" si="1"/>
        <v>x</v>
      </c>
      <c r="K15" s="117" t="str">
        <f t="shared" si="2"/>
        <v>x</v>
      </c>
      <c r="L15" s="117" t="str">
        <f t="shared" si="0"/>
        <v>x</v>
      </c>
      <c r="M15" s="122"/>
      <c r="N15" s="123"/>
      <c r="O15" s="120" t="e">
        <f>SUM(#REF!)</f>
        <v>#REF!</v>
      </c>
      <c r="P15" s="121" t="e">
        <f t="shared" si="3"/>
        <v>#REF!</v>
      </c>
      <c r="Q15" s="131" t="e">
        <f t="shared" si="4"/>
        <v>#REF!</v>
      </c>
      <c r="R15" s="132"/>
    </row>
    <row r="16" spans="1:18">
      <c r="A16" s="71" t="s">
        <v>46</v>
      </c>
      <c r="B16" s="72" t="s">
        <v>47</v>
      </c>
      <c r="C16" s="66" t="s">
        <v>48</v>
      </c>
      <c r="D16" s="64" t="s">
        <v>49</v>
      </c>
      <c r="E16" s="67">
        <v>6</v>
      </c>
      <c r="F16" s="67">
        <v>1757.26</v>
      </c>
      <c r="G16" s="67">
        <v>10543.56</v>
      </c>
      <c r="H16" s="62"/>
      <c r="J16" s="117" t="str">
        <f t="shared" si="1"/>
        <v>x</v>
      </c>
      <c r="K16" s="117" t="str">
        <f t="shared" si="2"/>
        <v>x</v>
      </c>
      <c r="L16" s="117" t="str">
        <f t="shared" si="0"/>
        <v>x</v>
      </c>
      <c r="M16" s="122"/>
      <c r="N16" s="125">
        <v>0</v>
      </c>
      <c r="O16" s="120" t="e">
        <f>SUM(#REF!)</f>
        <v>#REF!</v>
      </c>
      <c r="P16" s="121" t="e">
        <f t="shared" si="3"/>
        <v>#REF!</v>
      </c>
      <c r="Q16" s="131" t="e">
        <f t="shared" si="4"/>
        <v>#REF!</v>
      </c>
      <c r="R16" s="132"/>
    </row>
    <row r="17" spans="1:18">
      <c r="A17" s="68" t="s">
        <v>50</v>
      </c>
      <c r="B17" s="64"/>
      <c r="C17" s="69" t="s">
        <v>51</v>
      </c>
      <c r="D17" s="58">
        <v>0</v>
      </c>
      <c r="E17" s="59">
        <v>0</v>
      </c>
      <c r="F17" s="60">
        <v>0</v>
      </c>
      <c r="G17" s="61">
        <v>0</v>
      </c>
      <c r="H17" s="62"/>
      <c r="I17" s="115" t="str">
        <f>IF(OR(SUM(G18:G18)&gt;0,SUM(G18:G18)&gt;0),"xx","")</f>
        <v>xx</v>
      </c>
      <c r="J17" s="117" t="str">
        <f t="shared" si="1"/>
        <v>x</v>
      </c>
      <c r="K17" s="117" t="str">
        <f t="shared" si="2"/>
        <v>x</v>
      </c>
      <c r="L17" s="117" t="str">
        <f t="shared" si="0"/>
        <v>x</v>
      </c>
      <c r="M17" s="118" t="s">
        <v>28</v>
      </c>
      <c r="N17" s="123"/>
      <c r="O17" s="120" t="e">
        <f>SUM(#REF!)</f>
        <v>#REF!</v>
      </c>
      <c r="P17" s="121" t="e">
        <f t="shared" si="3"/>
        <v>#REF!</v>
      </c>
      <c r="Q17" s="131" t="e">
        <f t="shared" si="4"/>
        <v>#REF!</v>
      </c>
      <c r="R17" s="132"/>
    </row>
    <row r="18" ht="23.25" spans="1:18">
      <c r="A18" s="70" t="s">
        <v>52</v>
      </c>
      <c r="B18" s="72" t="s">
        <v>47</v>
      </c>
      <c r="C18" s="66" t="s">
        <v>53</v>
      </c>
      <c r="D18" s="64" t="s">
        <v>54</v>
      </c>
      <c r="E18" s="67">
        <v>1</v>
      </c>
      <c r="F18" s="67">
        <v>3671.01</v>
      </c>
      <c r="G18" s="67">
        <v>3671.01</v>
      </c>
      <c r="H18" s="62"/>
      <c r="J18" s="117" t="str">
        <f t="shared" si="1"/>
        <v>x</v>
      </c>
      <c r="K18" s="117" t="str">
        <f t="shared" si="2"/>
        <v>x</v>
      </c>
      <c r="L18" s="117" t="str">
        <f t="shared" si="0"/>
        <v>x</v>
      </c>
      <c r="M18" s="118" t="s">
        <v>28</v>
      </c>
      <c r="N18" s="125"/>
      <c r="O18" s="120" t="e">
        <f>SUM(#REF!)</f>
        <v>#REF!</v>
      </c>
      <c r="P18" s="121" t="e">
        <f t="shared" si="3"/>
        <v>#REF!</v>
      </c>
      <c r="Q18" s="131" t="e">
        <f t="shared" si="4"/>
        <v>#REF!</v>
      </c>
      <c r="R18" s="132"/>
    </row>
    <row r="19" ht="13.5" spans="1:18">
      <c r="A19" s="48" t="s">
        <v>55</v>
      </c>
      <c r="B19" s="49"/>
      <c r="C19" s="50" t="s">
        <v>56</v>
      </c>
      <c r="D19" s="51">
        <v>0</v>
      </c>
      <c r="E19" s="52">
        <v>0</v>
      </c>
      <c r="F19" s="52">
        <v>0</v>
      </c>
      <c r="G19" s="53">
        <v>0</v>
      </c>
      <c r="H19" s="54">
        <v>58994.57</v>
      </c>
      <c r="I19" s="126" t="e">
        <f>IF(OR(#REF!&gt;0,H19&gt;0),"X","")</f>
        <v>#REF!</v>
      </c>
      <c r="J19" s="117" t="e">
        <f t="shared" si="1"/>
        <v>#REF!</v>
      </c>
      <c r="K19" s="117" t="e">
        <f t="shared" si="2"/>
        <v>#REF!</v>
      </c>
      <c r="L19" s="117" t="e">
        <f t="shared" si="0"/>
        <v>#REF!</v>
      </c>
      <c r="M19" s="122"/>
      <c r="N19" s="127"/>
      <c r="O19" s="120" t="e">
        <f>SUM(#REF!)</f>
        <v>#REF!</v>
      </c>
      <c r="P19" s="121" t="e">
        <f t="shared" si="3"/>
        <v>#REF!</v>
      </c>
      <c r="Q19" s="131" t="e">
        <f t="shared" si="4"/>
        <v>#REF!</v>
      </c>
      <c r="R19" s="132"/>
    </row>
    <row r="20" spans="1:18">
      <c r="A20" s="63" t="s">
        <v>57</v>
      </c>
      <c r="B20" s="64"/>
      <c r="C20" s="73" t="s">
        <v>58</v>
      </c>
      <c r="D20" s="74">
        <v>0</v>
      </c>
      <c r="E20" s="75">
        <v>0</v>
      </c>
      <c r="F20" s="76">
        <v>0</v>
      </c>
      <c r="G20" s="77">
        <v>0</v>
      </c>
      <c r="H20" s="62"/>
      <c r="I20" s="126" t="str">
        <f>IF(OR(SUM(G21:G24)&gt;0,SUM(G21:G24)&gt;0),"xx","")</f>
        <v>xx</v>
      </c>
      <c r="J20" s="117" t="str">
        <f t="shared" si="1"/>
        <v>x</v>
      </c>
      <c r="K20" s="117" t="str">
        <f t="shared" si="2"/>
        <v>x</v>
      </c>
      <c r="L20" s="117" t="str">
        <f t="shared" si="0"/>
        <v>x</v>
      </c>
      <c r="M20" s="122"/>
      <c r="N20" s="127"/>
      <c r="O20" s="120" t="e">
        <f>SUM(#REF!)</f>
        <v>#REF!</v>
      </c>
      <c r="P20" s="121" t="e">
        <f t="shared" si="3"/>
        <v>#REF!</v>
      </c>
      <c r="Q20" s="131" t="e">
        <f t="shared" si="4"/>
        <v>#REF!</v>
      </c>
      <c r="R20" s="132"/>
    </row>
    <row r="21" spans="1:18">
      <c r="A21" s="68" t="s">
        <v>59</v>
      </c>
      <c r="B21" s="64"/>
      <c r="C21" s="73" t="s">
        <v>60</v>
      </c>
      <c r="D21" s="58">
        <v>0</v>
      </c>
      <c r="E21" s="75">
        <v>0</v>
      </c>
      <c r="F21" s="76">
        <v>0</v>
      </c>
      <c r="G21" s="77">
        <v>0</v>
      </c>
      <c r="H21" s="62"/>
      <c r="I21" s="126" t="str">
        <f>IF(OR(SUM(G22:G22)&gt;0,SUM(G22:G22)&gt;0),"xx","")</f>
        <v>xx</v>
      </c>
      <c r="J21" s="117" t="str">
        <f t="shared" si="1"/>
        <v>x</v>
      </c>
      <c r="K21" s="117" t="str">
        <f t="shared" si="2"/>
        <v>x</v>
      </c>
      <c r="L21" s="117" t="str">
        <f t="shared" si="0"/>
        <v>x</v>
      </c>
      <c r="M21" s="122"/>
      <c r="N21" s="127"/>
      <c r="O21" s="120" t="e">
        <f>SUM(#REF!)</f>
        <v>#REF!</v>
      </c>
      <c r="P21" s="121" t="e">
        <f t="shared" si="3"/>
        <v>#REF!</v>
      </c>
      <c r="Q21" s="131" t="e">
        <f t="shared" si="4"/>
        <v>#REF!</v>
      </c>
      <c r="R21" s="132"/>
    </row>
    <row r="22" ht="33.75" spans="1:18">
      <c r="A22" s="70">
        <v>90099</v>
      </c>
      <c r="B22" s="64" t="s">
        <v>33</v>
      </c>
      <c r="C22" s="66" t="s">
        <v>61</v>
      </c>
      <c r="D22" s="64" t="s">
        <v>62</v>
      </c>
      <c r="E22" s="67">
        <v>11.75</v>
      </c>
      <c r="F22" s="67">
        <v>19.96</v>
      </c>
      <c r="G22" s="67">
        <v>234.53</v>
      </c>
      <c r="H22" s="62"/>
      <c r="I22" s="124"/>
      <c r="J22" s="117" t="str">
        <f t="shared" si="1"/>
        <v>x</v>
      </c>
      <c r="K22" s="117" t="str">
        <f t="shared" si="2"/>
        <v>x</v>
      </c>
      <c r="L22" s="117" t="str">
        <f t="shared" si="0"/>
        <v>x</v>
      </c>
      <c r="M22" s="122"/>
      <c r="N22" s="125">
        <v>0</v>
      </c>
      <c r="O22" s="120" t="e">
        <f>SUM(#REF!)</f>
        <v>#REF!</v>
      </c>
      <c r="P22" s="121" t="e">
        <f t="shared" si="3"/>
        <v>#REF!</v>
      </c>
      <c r="Q22" s="131" t="e">
        <f t="shared" si="4"/>
        <v>#REF!</v>
      </c>
      <c r="R22" s="132"/>
    </row>
    <row r="23" spans="1:18">
      <c r="A23" s="68" t="s">
        <v>63</v>
      </c>
      <c r="B23" s="64"/>
      <c r="C23" s="73" t="s">
        <v>64</v>
      </c>
      <c r="D23" s="58">
        <v>0</v>
      </c>
      <c r="E23" s="75">
        <v>0</v>
      </c>
      <c r="F23" s="76">
        <v>0</v>
      </c>
      <c r="G23" s="77">
        <v>0</v>
      </c>
      <c r="H23" s="62"/>
      <c r="I23" s="126" t="str">
        <f>IF(OR(SUM(G24:G24)&gt;0,SUM(G24:G24)&gt;0),"xx","")</f>
        <v>xx</v>
      </c>
      <c r="J23" s="117" t="str">
        <f t="shared" si="1"/>
        <v>x</v>
      </c>
      <c r="K23" s="117" t="str">
        <f t="shared" si="2"/>
        <v>x</v>
      </c>
      <c r="L23" s="117" t="str">
        <f t="shared" si="0"/>
        <v>x</v>
      </c>
      <c r="M23" s="122"/>
      <c r="N23" s="127"/>
      <c r="O23" s="120" t="e">
        <f>SUM(#REF!)</f>
        <v>#REF!</v>
      </c>
      <c r="P23" s="121" t="e">
        <f t="shared" si="3"/>
        <v>#REF!</v>
      </c>
      <c r="Q23" s="131" t="e">
        <f t="shared" si="4"/>
        <v>#REF!</v>
      </c>
      <c r="R23" s="132"/>
    </row>
    <row r="24" spans="1:18">
      <c r="A24" s="70">
        <v>93382</v>
      </c>
      <c r="B24" s="64" t="s">
        <v>33</v>
      </c>
      <c r="C24" s="66" t="s">
        <v>65</v>
      </c>
      <c r="D24" s="64" t="s">
        <v>62</v>
      </c>
      <c r="E24" s="67">
        <v>2.52</v>
      </c>
      <c r="F24" s="67">
        <v>45.84</v>
      </c>
      <c r="G24" s="67">
        <v>115.52</v>
      </c>
      <c r="H24" s="62"/>
      <c r="I24" s="124"/>
      <c r="J24" s="117" t="str">
        <f t="shared" si="1"/>
        <v>x</v>
      </c>
      <c r="K24" s="117" t="str">
        <f t="shared" si="2"/>
        <v>x</v>
      </c>
      <c r="L24" s="117" t="str">
        <f t="shared" si="0"/>
        <v>x</v>
      </c>
      <c r="M24" s="122"/>
      <c r="N24" s="125">
        <v>0</v>
      </c>
      <c r="O24" s="120" t="e">
        <f>SUM(#REF!)</f>
        <v>#REF!</v>
      </c>
      <c r="P24" s="121" t="e">
        <f t="shared" si="3"/>
        <v>#REF!</v>
      </c>
      <c r="Q24" s="131" t="e">
        <f t="shared" si="4"/>
        <v>#REF!</v>
      </c>
      <c r="R24" s="132"/>
    </row>
    <row r="25" spans="1:18">
      <c r="A25" s="68" t="s">
        <v>66</v>
      </c>
      <c r="B25" s="64"/>
      <c r="C25" s="78" t="s">
        <v>67</v>
      </c>
      <c r="D25" s="58">
        <v>0</v>
      </c>
      <c r="E25" s="75">
        <v>0</v>
      </c>
      <c r="F25" s="76">
        <v>0</v>
      </c>
      <c r="G25" s="77">
        <v>0</v>
      </c>
      <c r="H25" s="62"/>
      <c r="I25" s="126" t="str">
        <f>IF(OR(SUM(G25:G29)&gt;0,SUM(G25:G29)&gt;0),"xx","")</f>
        <v>xx</v>
      </c>
      <c r="J25" s="117" t="str">
        <f t="shared" si="1"/>
        <v>x</v>
      </c>
      <c r="K25" s="117" t="str">
        <f t="shared" si="2"/>
        <v>x</v>
      </c>
      <c r="L25" s="117" t="str">
        <f t="shared" si="0"/>
        <v>x</v>
      </c>
      <c r="M25" s="122"/>
      <c r="N25" s="127"/>
      <c r="O25" s="120" t="e">
        <f>SUM(#REF!)</f>
        <v>#REF!</v>
      </c>
      <c r="P25" s="121" t="e">
        <f t="shared" si="3"/>
        <v>#REF!</v>
      </c>
      <c r="Q25" s="131" t="e">
        <f t="shared" si="4"/>
        <v>#REF!</v>
      </c>
      <c r="R25" s="132"/>
    </row>
    <row r="26" spans="1:18">
      <c r="A26" s="68" t="s">
        <v>68</v>
      </c>
      <c r="B26" s="64"/>
      <c r="C26" s="78" t="s">
        <v>69</v>
      </c>
      <c r="D26" s="58">
        <v>0</v>
      </c>
      <c r="E26" s="79">
        <v>0</v>
      </c>
      <c r="F26" s="79">
        <v>0</v>
      </c>
      <c r="G26" s="80">
        <v>0</v>
      </c>
      <c r="H26" s="62"/>
      <c r="I26" s="126" t="str">
        <f>IF(OR(SUM(G27:G27)&gt;0,SUM(G27:G27)&gt;0),"xx","")</f>
        <v>xx</v>
      </c>
      <c r="J26" s="117" t="str">
        <f t="shared" si="1"/>
        <v>x</v>
      </c>
      <c r="K26" s="117" t="str">
        <f t="shared" si="2"/>
        <v>x</v>
      </c>
      <c r="L26" s="117" t="str">
        <f t="shared" si="0"/>
        <v>x</v>
      </c>
      <c r="M26" s="122"/>
      <c r="N26" s="127"/>
      <c r="O26" s="120" t="e">
        <f>SUM(#REF!)</f>
        <v>#REF!</v>
      </c>
      <c r="P26" s="121" t="e">
        <f t="shared" si="3"/>
        <v>#REF!</v>
      </c>
      <c r="Q26" s="131" t="e">
        <f t="shared" si="4"/>
        <v>#REF!</v>
      </c>
      <c r="R26" s="132"/>
    </row>
    <row r="27" ht="22.5" spans="1:18">
      <c r="A27" s="70">
        <v>102712</v>
      </c>
      <c r="B27" s="64" t="s">
        <v>33</v>
      </c>
      <c r="C27" s="66" t="s">
        <v>70</v>
      </c>
      <c r="D27" s="64" t="s">
        <v>43</v>
      </c>
      <c r="E27" s="67">
        <v>146</v>
      </c>
      <c r="F27" s="67">
        <v>11.18</v>
      </c>
      <c r="G27" s="67">
        <v>1632.28</v>
      </c>
      <c r="H27" s="62"/>
      <c r="I27" s="124"/>
      <c r="J27" s="117" t="str">
        <f t="shared" si="1"/>
        <v>x</v>
      </c>
      <c r="K27" s="117" t="str">
        <f t="shared" si="2"/>
        <v>x</v>
      </c>
      <c r="L27" s="117" t="str">
        <f t="shared" si="0"/>
        <v>x</v>
      </c>
      <c r="M27" s="122"/>
      <c r="N27" s="125">
        <v>0</v>
      </c>
      <c r="O27" s="120" t="e">
        <f>SUM(#REF!)</f>
        <v>#REF!</v>
      </c>
      <c r="P27" s="121" t="e">
        <f t="shared" si="3"/>
        <v>#REF!</v>
      </c>
      <c r="Q27" s="131" t="e">
        <f t="shared" si="4"/>
        <v>#REF!</v>
      </c>
      <c r="R27" s="132"/>
    </row>
    <row r="28" spans="1:18">
      <c r="A28" s="68" t="s">
        <v>71</v>
      </c>
      <c r="B28" s="64"/>
      <c r="C28" s="78" t="s">
        <v>72</v>
      </c>
      <c r="D28" s="58">
        <v>0</v>
      </c>
      <c r="E28" s="79">
        <v>0</v>
      </c>
      <c r="F28" s="79">
        <v>0</v>
      </c>
      <c r="G28" s="80">
        <v>0</v>
      </c>
      <c r="H28" s="62"/>
      <c r="I28" s="126" t="str">
        <f>IF(OR(SUM(G29:G29)&gt;0,SUM(G29:G29)&gt;0),"xx","")</f>
        <v>xx</v>
      </c>
      <c r="J28" s="117" t="str">
        <f t="shared" si="1"/>
        <v>x</v>
      </c>
      <c r="K28" s="117" t="str">
        <f t="shared" si="2"/>
        <v>x</v>
      </c>
      <c r="L28" s="117" t="str">
        <f t="shared" si="0"/>
        <v>x</v>
      </c>
      <c r="M28" s="122"/>
      <c r="N28" s="127"/>
      <c r="O28" s="120" t="e">
        <f>SUM(#REF!)</f>
        <v>#REF!</v>
      </c>
      <c r="P28" s="121" t="e">
        <f t="shared" si="3"/>
        <v>#REF!</v>
      </c>
      <c r="Q28" s="131" t="e">
        <f t="shared" si="4"/>
        <v>#REF!</v>
      </c>
      <c r="R28" s="132"/>
    </row>
    <row r="29" ht="33.75" spans="1:18">
      <c r="A29" s="70">
        <v>95567</v>
      </c>
      <c r="B29" s="64" t="s">
        <v>33</v>
      </c>
      <c r="C29" s="66" t="s">
        <v>73</v>
      </c>
      <c r="D29" s="64" t="s">
        <v>35</v>
      </c>
      <c r="E29" s="67">
        <v>130.6</v>
      </c>
      <c r="F29" s="67">
        <v>93.14</v>
      </c>
      <c r="G29" s="67">
        <v>12164.08</v>
      </c>
      <c r="H29" s="62"/>
      <c r="I29" s="124"/>
      <c r="J29" s="117" t="str">
        <f t="shared" si="1"/>
        <v>x</v>
      </c>
      <c r="K29" s="117" t="str">
        <f t="shared" si="2"/>
        <v>x</v>
      </c>
      <c r="L29" s="117" t="str">
        <f t="shared" si="0"/>
        <v>x</v>
      </c>
      <c r="M29" s="122"/>
      <c r="N29" s="125">
        <v>0</v>
      </c>
      <c r="O29" s="120" t="e">
        <f>SUM(#REF!)</f>
        <v>#REF!</v>
      </c>
      <c r="P29" s="121" t="e">
        <f t="shared" si="3"/>
        <v>#REF!</v>
      </c>
      <c r="Q29" s="131" t="e">
        <f t="shared" si="4"/>
        <v>#REF!</v>
      </c>
      <c r="R29" s="132"/>
    </row>
    <row r="30" spans="1:18">
      <c r="A30" s="68" t="s">
        <v>74</v>
      </c>
      <c r="B30" s="64"/>
      <c r="C30" s="78" t="s">
        <v>75</v>
      </c>
      <c r="D30" s="58">
        <v>0</v>
      </c>
      <c r="E30" s="79">
        <v>0</v>
      </c>
      <c r="F30" s="79">
        <v>0</v>
      </c>
      <c r="G30" s="80">
        <v>0</v>
      </c>
      <c r="H30" s="62"/>
      <c r="I30" s="126" t="str">
        <f>IF(OR(SUM(G31:G34)&gt;0,SUM(G31:G34)&gt;0),"xx","")</f>
        <v>xx</v>
      </c>
      <c r="J30" s="117" t="str">
        <f t="shared" si="1"/>
        <v>x</v>
      </c>
      <c r="K30" s="117" t="str">
        <f t="shared" si="2"/>
        <v>x</v>
      </c>
      <c r="L30" s="117" t="str">
        <f t="shared" si="0"/>
        <v>x</v>
      </c>
      <c r="M30" s="122"/>
      <c r="N30" s="127"/>
      <c r="O30" s="120" t="e">
        <f>SUM(#REF!)</f>
        <v>#REF!</v>
      </c>
      <c r="P30" s="121" t="e">
        <f t="shared" si="3"/>
        <v>#REF!</v>
      </c>
      <c r="Q30" s="131" t="e">
        <f t="shared" si="4"/>
        <v>#REF!</v>
      </c>
      <c r="R30" s="132"/>
    </row>
    <row r="31" spans="1:18">
      <c r="A31" s="68" t="s">
        <v>76</v>
      </c>
      <c r="B31" s="64"/>
      <c r="C31" s="78" t="s">
        <v>77</v>
      </c>
      <c r="D31" s="58">
        <v>0</v>
      </c>
      <c r="E31" s="79">
        <v>0</v>
      </c>
      <c r="F31" s="79">
        <v>0</v>
      </c>
      <c r="G31" s="80">
        <v>0</v>
      </c>
      <c r="H31" s="62"/>
      <c r="I31" s="126" t="str">
        <f>IF(OR(SUM(G32:G32)&gt;0,SUM(G32:G32)&gt;0),"xx","")</f>
        <v>xx</v>
      </c>
      <c r="J31" s="117" t="str">
        <f t="shared" si="1"/>
        <v>x</v>
      </c>
      <c r="K31" s="117" t="str">
        <f t="shared" si="2"/>
        <v>x</v>
      </c>
      <c r="L31" s="117" t="str">
        <f t="shared" si="0"/>
        <v>x</v>
      </c>
      <c r="M31" s="122"/>
      <c r="N31" s="127"/>
      <c r="O31" s="120" t="e">
        <f>SUM(#REF!)</f>
        <v>#REF!</v>
      </c>
      <c r="P31" s="121" t="e">
        <f t="shared" si="3"/>
        <v>#REF!</v>
      </c>
      <c r="Q31" s="131" t="e">
        <f t="shared" si="4"/>
        <v>#REF!</v>
      </c>
      <c r="R31" s="132"/>
    </row>
    <row r="32" ht="22.5" spans="1:18">
      <c r="A32" s="70">
        <v>97897</v>
      </c>
      <c r="B32" s="64" t="s">
        <v>33</v>
      </c>
      <c r="C32" s="66" t="s">
        <v>78</v>
      </c>
      <c r="D32" s="64" t="s">
        <v>54</v>
      </c>
      <c r="E32" s="67">
        <v>2</v>
      </c>
      <c r="F32" s="67">
        <v>388.59</v>
      </c>
      <c r="G32" s="67">
        <v>777.18</v>
      </c>
      <c r="H32" s="62"/>
      <c r="I32" s="126"/>
      <c r="J32" s="117" t="str">
        <f t="shared" si="1"/>
        <v>x</v>
      </c>
      <c r="K32" s="117" t="str">
        <f t="shared" si="2"/>
        <v>x</v>
      </c>
      <c r="L32" s="117" t="str">
        <f t="shared" si="0"/>
        <v>x</v>
      </c>
      <c r="M32" s="122"/>
      <c r="N32" s="125">
        <v>0</v>
      </c>
      <c r="O32" s="120" t="e">
        <f>SUM(#REF!)</f>
        <v>#REF!</v>
      </c>
      <c r="P32" s="121" t="e">
        <f t="shared" si="3"/>
        <v>#REF!</v>
      </c>
      <c r="Q32" s="131" t="e">
        <f t="shared" si="4"/>
        <v>#REF!</v>
      </c>
      <c r="R32" s="132"/>
    </row>
    <row r="33" spans="1:18">
      <c r="A33" s="68" t="s">
        <v>79</v>
      </c>
      <c r="B33" s="64"/>
      <c r="C33" s="78" t="s">
        <v>80</v>
      </c>
      <c r="D33" s="58">
        <v>0</v>
      </c>
      <c r="E33" s="79">
        <v>0</v>
      </c>
      <c r="F33" s="79">
        <v>0</v>
      </c>
      <c r="G33" s="80">
        <v>0</v>
      </c>
      <c r="H33" s="62"/>
      <c r="I33" s="126" t="str">
        <f>IF(OR(SUM(G34:G34)&gt;0,SUM(G34:G34)&gt;0),"xx","")</f>
        <v>xx</v>
      </c>
      <c r="J33" s="117" t="str">
        <f t="shared" si="1"/>
        <v>x</v>
      </c>
      <c r="K33" s="117" t="str">
        <f t="shared" si="2"/>
        <v>x</v>
      </c>
      <c r="L33" s="117" t="str">
        <f t="shared" si="0"/>
        <v>x</v>
      </c>
      <c r="M33" s="122"/>
      <c r="N33" s="127"/>
      <c r="O33" s="120" t="e">
        <f>SUM(#REF!)</f>
        <v>#REF!</v>
      </c>
      <c r="P33" s="121" t="e">
        <f t="shared" si="3"/>
        <v>#REF!</v>
      </c>
      <c r="Q33" s="131" t="e">
        <f t="shared" si="4"/>
        <v>#REF!</v>
      </c>
      <c r="R33" s="132"/>
    </row>
    <row r="34" ht="22.5" spans="1:18">
      <c r="A34" s="70">
        <v>89710</v>
      </c>
      <c r="B34" s="64" t="s">
        <v>33</v>
      </c>
      <c r="C34" s="66" t="s">
        <v>81</v>
      </c>
      <c r="D34" s="64" t="s">
        <v>54</v>
      </c>
      <c r="E34" s="67">
        <v>1</v>
      </c>
      <c r="F34" s="67">
        <v>24.35</v>
      </c>
      <c r="G34" s="67">
        <v>24.35</v>
      </c>
      <c r="H34" s="62"/>
      <c r="I34" s="124"/>
      <c r="J34" s="117" t="str">
        <f t="shared" si="1"/>
        <v>x</v>
      </c>
      <c r="K34" s="117" t="str">
        <f t="shared" si="2"/>
        <v>x</v>
      </c>
      <c r="L34" s="117" t="str">
        <f t="shared" si="0"/>
        <v>x</v>
      </c>
      <c r="M34" s="122"/>
      <c r="N34" s="125">
        <v>0</v>
      </c>
      <c r="O34" s="120" t="e">
        <f>SUM(#REF!)</f>
        <v>#REF!</v>
      </c>
      <c r="P34" s="121" t="e">
        <f t="shared" si="3"/>
        <v>#REF!</v>
      </c>
      <c r="Q34" s="131" t="e">
        <f t="shared" si="4"/>
        <v>#REF!</v>
      </c>
      <c r="R34" s="132"/>
    </row>
    <row r="35" spans="1:18">
      <c r="A35" s="70" t="s">
        <v>82</v>
      </c>
      <c r="B35" s="64"/>
      <c r="C35" s="78" t="s">
        <v>83</v>
      </c>
      <c r="D35" s="58">
        <v>0</v>
      </c>
      <c r="E35" s="75">
        <v>0</v>
      </c>
      <c r="F35" s="76">
        <v>0</v>
      </c>
      <c r="G35" s="77">
        <v>0</v>
      </c>
      <c r="H35" s="62"/>
      <c r="I35" s="126" t="str">
        <f>IF(OR(SUM(G36:G37)&gt;0,SUM(G36:G37)&gt;0),"xx","")</f>
        <v>xx</v>
      </c>
      <c r="J35" s="117" t="str">
        <f t="shared" si="1"/>
        <v>x</v>
      </c>
      <c r="K35" s="117" t="str">
        <f>IF(I35="X","x",IF(I35="xx","x",IF(OR(D35&gt;0,G35&gt;0),"x","")))</f>
        <v>x</v>
      </c>
      <c r="L35" s="117" t="str">
        <f t="shared" si="0"/>
        <v>x</v>
      </c>
      <c r="M35" s="122"/>
      <c r="N35" s="127"/>
      <c r="O35" s="120" t="e">
        <f>SUM(#REF!)</f>
        <v>#REF!</v>
      </c>
      <c r="P35" s="121" t="e">
        <f t="shared" si="3"/>
        <v>#REF!</v>
      </c>
      <c r="Q35" s="131" t="e">
        <f t="shared" si="4"/>
        <v>#REF!</v>
      </c>
      <c r="R35" s="132"/>
    </row>
    <row r="36" ht="22.5" spans="1:18">
      <c r="A36" s="81" t="s">
        <v>84</v>
      </c>
      <c r="B36" s="72" t="s">
        <v>85</v>
      </c>
      <c r="C36" s="82" t="s">
        <v>86</v>
      </c>
      <c r="D36" s="83" t="s">
        <v>62</v>
      </c>
      <c r="E36" s="84">
        <v>426.38</v>
      </c>
      <c r="F36" s="84">
        <v>79.13</v>
      </c>
      <c r="G36" s="85">
        <v>33739.45</v>
      </c>
      <c r="H36" s="62"/>
      <c r="I36" s="124"/>
      <c r="J36" s="117" t="str">
        <f t="shared" si="1"/>
        <v>x</v>
      </c>
      <c r="K36" s="117" t="str">
        <f t="shared" ref="K36:K97" si="5">IF(I36="X","x",IF(I36="xx","x",IF(G36&gt;0,"x","")))</f>
        <v>x</v>
      </c>
      <c r="L36" s="117" t="str">
        <f t="shared" si="0"/>
        <v>x</v>
      </c>
      <c r="M36" s="122"/>
      <c r="N36" s="125"/>
      <c r="O36" s="120" t="e">
        <f>SUM(#REF!)</f>
        <v>#REF!</v>
      </c>
      <c r="P36" s="121" t="e">
        <f t="shared" si="3"/>
        <v>#REF!</v>
      </c>
      <c r="Q36" s="131" t="e">
        <f t="shared" si="4"/>
        <v>#REF!</v>
      </c>
      <c r="R36" s="132"/>
    </row>
    <row r="37" ht="23.25" spans="1:18">
      <c r="A37" s="81" t="s">
        <v>87</v>
      </c>
      <c r="B37" s="72" t="s">
        <v>85</v>
      </c>
      <c r="C37" s="82" t="s">
        <v>88</v>
      </c>
      <c r="D37" s="83" t="s">
        <v>35</v>
      </c>
      <c r="E37" s="84">
        <v>75.4</v>
      </c>
      <c r="F37" s="84">
        <v>136.7</v>
      </c>
      <c r="G37" s="85">
        <v>10307.18</v>
      </c>
      <c r="H37" s="62"/>
      <c r="I37" s="124"/>
      <c r="J37" s="117" t="str">
        <f t="shared" si="1"/>
        <v>x</v>
      </c>
      <c r="K37" s="117" t="str">
        <f t="shared" si="5"/>
        <v>x</v>
      </c>
      <c r="L37" s="117" t="str">
        <f t="shared" si="0"/>
        <v>x</v>
      </c>
      <c r="M37" s="122"/>
      <c r="N37" s="125"/>
      <c r="O37" s="120" t="e">
        <f>SUM(#REF!)</f>
        <v>#REF!</v>
      </c>
      <c r="P37" s="121" t="e">
        <f t="shared" si="3"/>
        <v>#REF!</v>
      </c>
      <c r="Q37" s="131" t="e">
        <f t="shared" si="4"/>
        <v>#REF!</v>
      </c>
      <c r="R37" s="132"/>
    </row>
    <row r="38" ht="13.5" spans="1:18">
      <c r="A38" s="48" t="s">
        <v>89</v>
      </c>
      <c r="B38" s="49"/>
      <c r="C38" s="50" t="s">
        <v>90</v>
      </c>
      <c r="D38" s="51">
        <v>0</v>
      </c>
      <c r="E38" s="52">
        <v>0</v>
      </c>
      <c r="F38" s="52">
        <v>0</v>
      </c>
      <c r="G38" s="53">
        <v>0</v>
      </c>
      <c r="H38" s="54">
        <v>3388.4</v>
      </c>
      <c r="I38" s="115" t="e">
        <f>IF(OR(#REF!&gt;0,H38&gt;0),"X","")</f>
        <v>#REF!</v>
      </c>
      <c r="J38" s="117" t="e">
        <f t="shared" si="1"/>
        <v>#REF!</v>
      </c>
      <c r="K38" s="117" t="e">
        <f t="shared" si="5"/>
        <v>#REF!</v>
      </c>
      <c r="L38" s="117" t="e">
        <f t="shared" si="0"/>
        <v>#REF!</v>
      </c>
      <c r="M38" s="122"/>
      <c r="N38" s="127"/>
      <c r="O38" s="120" t="e">
        <f>SUM(#REF!)</f>
        <v>#REF!</v>
      </c>
      <c r="P38" s="121" t="e">
        <f t="shared" si="3"/>
        <v>#REF!</v>
      </c>
      <c r="Q38" s="131" t="e">
        <f t="shared" si="4"/>
        <v>#REF!</v>
      </c>
      <c r="R38" s="132"/>
    </row>
    <row r="39" spans="1:18">
      <c r="A39" s="68" t="s">
        <v>91</v>
      </c>
      <c r="B39" s="64"/>
      <c r="C39" s="78" t="s">
        <v>92</v>
      </c>
      <c r="D39" s="64"/>
      <c r="E39" s="86">
        <v>0</v>
      </c>
      <c r="F39" s="87">
        <v>0</v>
      </c>
      <c r="G39" s="77">
        <v>0</v>
      </c>
      <c r="H39" s="62"/>
      <c r="I39" s="115" t="str">
        <f>IF(OR(SUM(G40:G40)&gt;0,SUM(G40:G40)&gt;0),"xx","")</f>
        <v>xx</v>
      </c>
      <c r="J39" s="117" t="str">
        <f t="shared" si="1"/>
        <v>x</v>
      </c>
      <c r="K39" s="117" t="str">
        <f t="shared" si="5"/>
        <v>x</v>
      </c>
      <c r="L39" s="117" t="str">
        <f t="shared" si="0"/>
        <v>x</v>
      </c>
      <c r="M39" s="122"/>
      <c r="N39" s="127"/>
      <c r="O39" s="120" t="e">
        <f>SUM(#REF!)</f>
        <v>#REF!</v>
      </c>
      <c r="P39" s="121" t="e">
        <f t="shared" si="3"/>
        <v>#REF!</v>
      </c>
      <c r="Q39" s="131" t="e">
        <f t="shared" si="4"/>
        <v>#REF!</v>
      </c>
      <c r="R39" s="132"/>
    </row>
    <row r="40" ht="23.25" spans="1:18">
      <c r="A40" s="70">
        <v>97087</v>
      </c>
      <c r="B40" s="64" t="s">
        <v>33</v>
      </c>
      <c r="C40" s="66" t="s">
        <v>93</v>
      </c>
      <c r="D40" s="64" t="s">
        <v>43</v>
      </c>
      <c r="E40" s="67">
        <v>860</v>
      </c>
      <c r="F40" s="67">
        <v>3.94</v>
      </c>
      <c r="G40" s="67">
        <v>3388.4</v>
      </c>
      <c r="H40" s="62"/>
      <c r="I40" s="128"/>
      <c r="J40" s="117" t="str">
        <f t="shared" si="1"/>
        <v>x</v>
      </c>
      <c r="K40" s="117" t="str">
        <f t="shared" si="5"/>
        <v>x</v>
      </c>
      <c r="L40" s="117" t="str">
        <f t="shared" si="0"/>
        <v>x</v>
      </c>
      <c r="M40" s="122"/>
      <c r="N40" s="125">
        <v>0</v>
      </c>
      <c r="O40" s="120" t="e">
        <f>SUM(#REF!)</f>
        <v>#REF!</v>
      </c>
      <c r="P40" s="121" t="e">
        <f t="shared" si="3"/>
        <v>#REF!</v>
      </c>
      <c r="Q40" s="131" t="e">
        <f t="shared" si="4"/>
        <v>#REF!</v>
      </c>
      <c r="R40" s="132"/>
    </row>
    <row r="41" ht="13.5" spans="1:18">
      <c r="A41" s="48" t="s">
        <v>94</v>
      </c>
      <c r="B41" s="49"/>
      <c r="C41" s="50" t="s">
        <v>95</v>
      </c>
      <c r="D41" s="51">
        <v>0</v>
      </c>
      <c r="E41" s="52">
        <v>0</v>
      </c>
      <c r="F41" s="52">
        <v>0</v>
      </c>
      <c r="G41" s="53">
        <v>0</v>
      </c>
      <c r="H41" s="54">
        <v>2575.92</v>
      </c>
      <c r="I41" s="115" t="e">
        <f>IF(OR(#REF!&gt;0,H41&gt;0),"X","")</f>
        <v>#REF!</v>
      </c>
      <c r="J41" s="117" t="e">
        <f t="shared" si="1"/>
        <v>#REF!</v>
      </c>
      <c r="K41" s="117" t="e">
        <f t="shared" si="5"/>
        <v>#REF!</v>
      </c>
      <c r="L41" s="117" t="e">
        <f t="shared" si="0"/>
        <v>#REF!</v>
      </c>
      <c r="M41" s="122"/>
      <c r="N41" s="127"/>
      <c r="O41" s="120" t="e">
        <f>SUM(#REF!)</f>
        <v>#REF!</v>
      </c>
      <c r="P41" s="121" t="e">
        <f t="shared" si="3"/>
        <v>#REF!</v>
      </c>
      <c r="Q41" s="131" t="e">
        <f t="shared" si="4"/>
        <v>#REF!</v>
      </c>
      <c r="R41" s="132"/>
    </row>
    <row r="42" spans="1:18">
      <c r="A42" s="68" t="s">
        <v>96</v>
      </c>
      <c r="B42" s="64"/>
      <c r="C42" s="78" t="s">
        <v>97</v>
      </c>
      <c r="D42" s="64">
        <v>0</v>
      </c>
      <c r="E42" s="86">
        <v>0</v>
      </c>
      <c r="F42" s="87">
        <v>0</v>
      </c>
      <c r="G42" s="77">
        <v>0</v>
      </c>
      <c r="H42" s="62"/>
      <c r="I42" s="115" t="str">
        <f>IF(OR(SUM(G43:G44)&gt;0,SUM(G43:G44)&gt;0),"xx","")</f>
        <v>xx</v>
      </c>
      <c r="J42" s="117" t="str">
        <f t="shared" si="1"/>
        <v>x</v>
      </c>
      <c r="K42" s="117" t="str">
        <f t="shared" si="5"/>
        <v>x</v>
      </c>
      <c r="L42" s="117" t="str">
        <f t="shared" si="0"/>
        <v>x</v>
      </c>
      <c r="M42" s="122"/>
      <c r="N42" s="127"/>
      <c r="O42" s="120" t="e">
        <f>SUM(#REF!)</f>
        <v>#REF!</v>
      </c>
      <c r="P42" s="121" t="e">
        <f t="shared" si="3"/>
        <v>#REF!</v>
      </c>
      <c r="Q42" s="131" t="e">
        <f t="shared" si="4"/>
        <v>#REF!</v>
      </c>
      <c r="R42" s="132"/>
    </row>
    <row r="43" spans="1:18">
      <c r="A43" s="68" t="s">
        <v>98</v>
      </c>
      <c r="B43" s="64"/>
      <c r="C43" s="78" t="s">
        <v>99</v>
      </c>
      <c r="D43" s="64">
        <v>0</v>
      </c>
      <c r="E43" s="86">
        <v>0</v>
      </c>
      <c r="F43" s="86">
        <v>0</v>
      </c>
      <c r="G43" s="77">
        <v>0</v>
      </c>
      <c r="H43" s="62"/>
      <c r="I43" s="115" t="str">
        <f>IF(OR(SUM(G44:G44)&gt;0,SUM(G44:G44)&gt;0),"xx","")</f>
        <v>xx</v>
      </c>
      <c r="J43" s="117" t="str">
        <f t="shared" si="1"/>
        <v>x</v>
      </c>
      <c r="K43" s="117" t="str">
        <f t="shared" si="5"/>
        <v>x</v>
      </c>
      <c r="L43" s="117" t="str">
        <f t="shared" si="0"/>
        <v>x</v>
      </c>
      <c r="M43" s="122"/>
      <c r="N43" s="127"/>
      <c r="O43" s="120" t="e">
        <f>SUM(#REF!)</f>
        <v>#REF!</v>
      </c>
      <c r="P43" s="121" t="e">
        <f t="shared" si="3"/>
        <v>#REF!</v>
      </c>
      <c r="Q43" s="131" t="e">
        <f t="shared" si="4"/>
        <v>#REF!</v>
      </c>
      <c r="R43" s="132"/>
    </row>
    <row r="44" ht="22.5" spans="1:18">
      <c r="A44" s="70">
        <v>96622</v>
      </c>
      <c r="B44" s="64" t="s">
        <v>33</v>
      </c>
      <c r="C44" s="66" t="s">
        <v>100</v>
      </c>
      <c r="D44" s="64" t="s">
        <v>62</v>
      </c>
      <c r="E44" s="88">
        <v>5.6</v>
      </c>
      <c r="F44" s="86">
        <v>146.18</v>
      </c>
      <c r="G44" s="67">
        <v>818.61</v>
      </c>
      <c r="H44" s="62"/>
      <c r="I44" s="128"/>
      <c r="J44" s="117" t="str">
        <f t="shared" si="1"/>
        <v>x</v>
      </c>
      <c r="K44" s="117" t="str">
        <f t="shared" si="5"/>
        <v>x</v>
      </c>
      <c r="L44" s="117" t="str">
        <f t="shared" si="0"/>
        <v>x</v>
      </c>
      <c r="M44" s="122"/>
      <c r="N44" s="125">
        <v>0</v>
      </c>
      <c r="O44" s="120" t="e">
        <f>SUM(#REF!)</f>
        <v>#REF!</v>
      </c>
      <c r="P44" s="121" t="e">
        <f t="shared" si="3"/>
        <v>#REF!</v>
      </c>
      <c r="Q44" s="131" t="e">
        <f t="shared" si="4"/>
        <v>#REF!</v>
      </c>
      <c r="R44" s="132"/>
    </row>
    <row r="45" spans="1:18">
      <c r="A45" s="70" t="s">
        <v>82</v>
      </c>
      <c r="B45" s="64"/>
      <c r="C45" s="78" t="s">
        <v>101</v>
      </c>
      <c r="D45" s="89">
        <v>0</v>
      </c>
      <c r="E45" s="85">
        <v>0</v>
      </c>
      <c r="F45" s="79">
        <v>0</v>
      </c>
      <c r="G45" s="80">
        <v>0</v>
      </c>
      <c r="H45" s="62"/>
      <c r="I45" s="115" t="str">
        <f>IF(OR(SUM(G46:G47)&gt;0,SUM(G46:G47)&gt;0),"xx","")</f>
        <v>xx</v>
      </c>
      <c r="J45" s="117" t="str">
        <f t="shared" si="1"/>
        <v>x</v>
      </c>
      <c r="K45" s="117" t="str">
        <f t="shared" si="5"/>
        <v>x</v>
      </c>
      <c r="L45" s="117" t="str">
        <f t="shared" si="0"/>
        <v>x</v>
      </c>
      <c r="M45" s="122"/>
      <c r="N45" s="127"/>
      <c r="O45" s="120" t="e">
        <f>SUM(#REF!)</f>
        <v>#REF!</v>
      </c>
      <c r="P45" s="121" t="e">
        <f t="shared" si="3"/>
        <v>#REF!</v>
      </c>
      <c r="Q45" s="131" t="e">
        <f t="shared" si="4"/>
        <v>#REF!</v>
      </c>
      <c r="R45" s="132"/>
    </row>
    <row r="46" ht="22.5" spans="1:18">
      <c r="A46" s="81" t="s">
        <v>102</v>
      </c>
      <c r="B46" s="72" t="s">
        <v>85</v>
      </c>
      <c r="C46" s="82" t="s">
        <v>103</v>
      </c>
      <c r="D46" s="83" t="s">
        <v>62</v>
      </c>
      <c r="E46" s="84">
        <v>5.11</v>
      </c>
      <c r="F46" s="84">
        <v>129.91</v>
      </c>
      <c r="G46" s="85">
        <v>663.84</v>
      </c>
      <c r="H46" s="62"/>
      <c r="I46" s="124"/>
      <c r="J46" s="117" t="str">
        <f t="shared" si="1"/>
        <v>x</v>
      </c>
      <c r="K46" s="117" t="str">
        <f t="shared" si="5"/>
        <v>x</v>
      </c>
      <c r="L46" s="117" t="str">
        <f t="shared" si="0"/>
        <v>x</v>
      </c>
      <c r="M46" s="122"/>
      <c r="N46" s="125"/>
      <c r="O46" s="120" t="e">
        <f>SUM(#REF!)</f>
        <v>#REF!</v>
      </c>
      <c r="P46" s="121" t="e">
        <f t="shared" si="3"/>
        <v>#REF!</v>
      </c>
      <c r="Q46" s="131" t="e">
        <f t="shared" si="4"/>
        <v>#REF!</v>
      </c>
      <c r="R46" s="132"/>
    </row>
    <row r="47" ht="23.25" spans="1:18">
      <c r="A47" s="81" t="s">
        <v>104</v>
      </c>
      <c r="B47" s="72" t="s">
        <v>85</v>
      </c>
      <c r="C47" s="82" t="s">
        <v>105</v>
      </c>
      <c r="D47" s="83" t="s">
        <v>62</v>
      </c>
      <c r="E47" s="84">
        <v>7.3</v>
      </c>
      <c r="F47" s="84">
        <v>149.79</v>
      </c>
      <c r="G47" s="85">
        <v>1093.47</v>
      </c>
      <c r="H47" s="62"/>
      <c r="I47" s="124"/>
      <c r="J47" s="117" t="str">
        <f t="shared" si="1"/>
        <v>x</v>
      </c>
      <c r="K47" s="117" t="str">
        <f t="shared" si="5"/>
        <v>x</v>
      </c>
      <c r="L47" s="117" t="str">
        <f t="shared" si="0"/>
        <v>x</v>
      </c>
      <c r="M47" s="122"/>
      <c r="N47" s="125"/>
      <c r="O47" s="120" t="e">
        <f>SUM(#REF!)</f>
        <v>#REF!</v>
      </c>
      <c r="P47" s="121" t="e">
        <f t="shared" si="3"/>
        <v>#REF!</v>
      </c>
      <c r="Q47" s="131" t="e">
        <f t="shared" si="4"/>
        <v>#REF!</v>
      </c>
      <c r="R47" s="132"/>
    </row>
    <row r="48" ht="13.5" spans="1:18">
      <c r="A48" s="48" t="s">
        <v>106</v>
      </c>
      <c r="B48" s="49"/>
      <c r="C48" s="50" t="s">
        <v>107</v>
      </c>
      <c r="D48" s="51">
        <v>0</v>
      </c>
      <c r="E48" s="52">
        <v>0</v>
      </c>
      <c r="F48" s="52">
        <v>0</v>
      </c>
      <c r="G48" s="53">
        <v>0</v>
      </c>
      <c r="H48" s="54">
        <v>132746.05</v>
      </c>
      <c r="I48" s="115" t="e">
        <f>IF(OR(#REF!&gt;0,H48&gt;0),"X","")</f>
        <v>#REF!</v>
      </c>
      <c r="J48" s="117" t="e">
        <f t="shared" si="1"/>
        <v>#REF!</v>
      </c>
      <c r="K48" s="117" t="e">
        <f t="shared" si="5"/>
        <v>#REF!</v>
      </c>
      <c r="L48" s="117" t="e">
        <f t="shared" si="0"/>
        <v>#REF!</v>
      </c>
      <c r="M48" s="122"/>
      <c r="N48" s="127"/>
      <c r="O48" s="120" t="e">
        <f>SUM(#REF!)</f>
        <v>#REF!</v>
      </c>
      <c r="P48" s="121" t="e">
        <f t="shared" si="3"/>
        <v>#REF!</v>
      </c>
      <c r="Q48" s="131" t="e">
        <f t="shared" si="4"/>
        <v>#REF!</v>
      </c>
      <c r="R48" s="132"/>
    </row>
    <row r="49" spans="1:18">
      <c r="A49" s="90" t="s">
        <v>108</v>
      </c>
      <c r="B49" s="64"/>
      <c r="C49" s="91" t="s">
        <v>109</v>
      </c>
      <c r="D49" s="92">
        <v>0</v>
      </c>
      <c r="E49" s="93">
        <v>0</v>
      </c>
      <c r="F49" s="94">
        <v>0</v>
      </c>
      <c r="G49" s="95">
        <v>0</v>
      </c>
      <c r="H49" s="62"/>
      <c r="I49" s="115" t="str">
        <f>IF(OR(SUM(G50:G51)&gt;0,SUM(G50:G51)&gt;0),"xx","")</f>
        <v>xx</v>
      </c>
      <c r="J49" s="117" t="str">
        <f t="shared" si="1"/>
        <v>x</v>
      </c>
      <c r="K49" s="117" t="str">
        <f t="shared" si="5"/>
        <v>x</v>
      </c>
      <c r="L49" s="117" t="str">
        <f t="shared" si="0"/>
        <v>x</v>
      </c>
      <c r="M49" s="122"/>
      <c r="N49" s="127"/>
      <c r="O49" s="120" t="e">
        <f>SUM(#REF!)</f>
        <v>#REF!</v>
      </c>
      <c r="P49" s="121" t="e">
        <f t="shared" si="3"/>
        <v>#REF!</v>
      </c>
      <c r="Q49" s="131" t="e">
        <f t="shared" si="4"/>
        <v>#REF!</v>
      </c>
      <c r="R49" s="132"/>
    </row>
    <row r="50" spans="1:18">
      <c r="A50" s="68" t="s">
        <v>110</v>
      </c>
      <c r="B50" s="96"/>
      <c r="C50" s="78" t="s">
        <v>111</v>
      </c>
      <c r="D50" s="97">
        <v>0</v>
      </c>
      <c r="E50" s="85">
        <v>0</v>
      </c>
      <c r="F50" s="79">
        <v>0</v>
      </c>
      <c r="G50" s="80">
        <v>0</v>
      </c>
      <c r="H50" s="62"/>
      <c r="I50" s="115" t="str">
        <f>IF(OR(SUM(G51:G51)&gt;0,SUM(G51:G51)&gt;0),"xx","")</f>
        <v>xx</v>
      </c>
      <c r="J50" s="117" t="str">
        <f t="shared" si="1"/>
        <v>x</v>
      </c>
      <c r="K50" s="117" t="str">
        <f t="shared" si="5"/>
        <v>x</v>
      </c>
      <c r="L50" s="117" t="str">
        <f t="shared" si="0"/>
        <v>x</v>
      </c>
      <c r="M50" s="122"/>
      <c r="N50" s="127"/>
      <c r="O50" s="120" t="e">
        <f>SUM(#REF!)</f>
        <v>#REF!</v>
      </c>
      <c r="P50" s="121" t="e">
        <f t="shared" si="3"/>
        <v>#REF!</v>
      </c>
      <c r="Q50" s="131" t="e">
        <f t="shared" si="4"/>
        <v>#REF!</v>
      </c>
      <c r="R50" s="132"/>
    </row>
    <row r="51" ht="22.5" spans="1:18">
      <c r="A51" s="70">
        <v>103323</v>
      </c>
      <c r="B51" s="96" t="s">
        <v>33</v>
      </c>
      <c r="C51" s="66" t="s">
        <v>112</v>
      </c>
      <c r="D51" s="64" t="s">
        <v>43</v>
      </c>
      <c r="E51" s="67">
        <v>45.8</v>
      </c>
      <c r="F51" s="67">
        <v>77.24</v>
      </c>
      <c r="G51" s="67">
        <v>3537.59</v>
      </c>
      <c r="H51" s="62"/>
      <c r="I51" s="128"/>
      <c r="J51" s="117" t="str">
        <f t="shared" si="1"/>
        <v>x</v>
      </c>
      <c r="K51" s="117" t="str">
        <f t="shared" si="5"/>
        <v>x</v>
      </c>
      <c r="L51" s="117" t="str">
        <f t="shared" si="0"/>
        <v>x</v>
      </c>
      <c r="M51" s="122"/>
      <c r="N51" s="125">
        <v>0</v>
      </c>
      <c r="O51" s="120" t="e">
        <f>SUM(#REF!)</f>
        <v>#REF!</v>
      </c>
      <c r="P51" s="121" t="e">
        <f t="shared" si="3"/>
        <v>#REF!</v>
      </c>
      <c r="Q51" s="131" t="e">
        <f t="shared" si="4"/>
        <v>#REF!</v>
      </c>
      <c r="R51" s="132"/>
    </row>
    <row r="52" spans="1:18">
      <c r="A52" s="70" t="s">
        <v>82</v>
      </c>
      <c r="B52" s="96"/>
      <c r="C52" s="98" t="s">
        <v>113</v>
      </c>
      <c r="D52" s="64">
        <v>0</v>
      </c>
      <c r="E52" s="75">
        <v>0</v>
      </c>
      <c r="F52" s="76">
        <v>0</v>
      </c>
      <c r="G52" s="77">
        <v>0</v>
      </c>
      <c r="H52" s="62"/>
      <c r="I52" s="115" t="str">
        <f>IF(OR(SUM(G53:G53)&gt;0,SUM(G53:G53)&gt;0),"xx","")</f>
        <v>xx</v>
      </c>
      <c r="J52" s="117" t="str">
        <f t="shared" si="1"/>
        <v>x</v>
      </c>
      <c r="K52" s="117" t="str">
        <f t="shared" si="5"/>
        <v>x</v>
      </c>
      <c r="L52" s="117" t="str">
        <f t="shared" si="0"/>
        <v>x</v>
      </c>
      <c r="M52" s="122"/>
      <c r="N52" s="127"/>
      <c r="O52" s="120" t="e">
        <f>SUM(#REF!)</f>
        <v>#REF!</v>
      </c>
      <c r="P52" s="121" t="e">
        <f t="shared" si="3"/>
        <v>#REF!</v>
      </c>
      <c r="Q52" s="131" t="e">
        <f t="shared" si="4"/>
        <v>#REF!</v>
      </c>
      <c r="R52" s="132"/>
    </row>
    <row r="53" ht="34.5" spans="1:18">
      <c r="A53" s="70" t="s">
        <v>114</v>
      </c>
      <c r="B53" s="96" t="s">
        <v>114</v>
      </c>
      <c r="C53" s="99" t="s">
        <v>115</v>
      </c>
      <c r="D53" s="100" t="s">
        <v>43</v>
      </c>
      <c r="E53" s="67">
        <v>692.25</v>
      </c>
      <c r="F53" s="67">
        <v>186.65</v>
      </c>
      <c r="G53" s="85">
        <v>129208.46</v>
      </c>
      <c r="H53" s="62"/>
      <c r="I53" s="128"/>
      <c r="J53" s="117" t="str">
        <f t="shared" si="1"/>
        <v>x</v>
      </c>
      <c r="K53" s="117" t="str">
        <f t="shared" si="5"/>
        <v>x</v>
      </c>
      <c r="L53" s="117" t="str">
        <f t="shared" si="0"/>
        <v>x</v>
      </c>
      <c r="M53" s="122"/>
      <c r="N53" s="125">
        <v>0</v>
      </c>
      <c r="O53" s="120" t="e">
        <f>SUM(#REF!)</f>
        <v>#REF!</v>
      </c>
      <c r="P53" s="121" t="e">
        <f t="shared" si="3"/>
        <v>#REF!</v>
      </c>
      <c r="Q53" s="131" t="e">
        <f t="shared" si="4"/>
        <v>#REF!</v>
      </c>
      <c r="R53" s="132"/>
    </row>
    <row r="54" ht="13.5" spans="1:18">
      <c r="A54" s="48" t="s">
        <v>116</v>
      </c>
      <c r="B54" s="49"/>
      <c r="C54" s="50" t="s">
        <v>117</v>
      </c>
      <c r="D54" s="101">
        <v>0</v>
      </c>
      <c r="E54" s="52">
        <v>0</v>
      </c>
      <c r="F54" s="52">
        <v>0</v>
      </c>
      <c r="G54" s="53">
        <v>0</v>
      </c>
      <c r="H54" s="54">
        <v>2048.22</v>
      </c>
      <c r="I54" s="115" t="str">
        <f>IF(OR(G54&gt;0,H54&gt;0),"X","")</f>
        <v>X</v>
      </c>
      <c r="J54" s="117" t="str">
        <f t="shared" si="1"/>
        <v>x</v>
      </c>
      <c r="K54" s="117" t="str">
        <f t="shared" si="5"/>
        <v>x</v>
      </c>
      <c r="L54" s="117" t="str">
        <f t="shared" si="0"/>
        <v>x</v>
      </c>
      <c r="M54" s="122"/>
      <c r="N54" s="127"/>
      <c r="O54" s="120" t="e">
        <f>SUM(#REF!)</f>
        <v>#REF!</v>
      </c>
      <c r="P54" s="121" t="e">
        <f t="shared" si="3"/>
        <v>#REF!</v>
      </c>
      <c r="Q54" s="131" t="e">
        <f t="shared" si="4"/>
        <v>#REF!</v>
      </c>
      <c r="R54" s="132"/>
    </row>
    <row r="55" spans="1:18">
      <c r="A55" s="70" t="s">
        <v>82</v>
      </c>
      <c r="B55" s="96"/>
      <c r="C55" s="78" t="s">
        <v>118</v>
      </c>
      <c r="D55" s="64">
        <v>0</v>
      </c>
      <c r="E55" s="85">
        <v>0</v>
      </c>
      <c r="F55" s="79">
        <v>0</v>
      </c>
      <c r="G55" s="80">
        <v>0</v>
      </c>
      <c r="H55" s="62"/>
      <c r="I55" s="115" t="str">
        <f>IF(OR(SUM(G56:G56)&gt;0,SUM(G56:G56)&gt;0),"xx","")</f>
        <v>xx</v>
      </c>
      <c r="J55" s="117" t="str">
        <f t="shared" si="1"/>
        <v>x</v>
      </c>
      <c r="K55" s="117" t="str">
        <f t="shared" si="5"/>
        <v>x</v>
      </c>
      <c r="L55" s="117" t="str">
        <f t="shared" si="0"/>
        <v>x</v>
      </c>
      <c r="M55" s="122"/>
      <c r="N55" s="127"/>
      <c r="O55" s="120" t="e">
        <f>SUM(#REF!)</f>
        <v>#REF!</v>
      </c>
      <c r="P55" s="121" t="e">
        <f t="shared" si="3"/>
        <v>#REF!</v>
      </c>
      <c r="Q55" s="131" t="e">
        <f t="shared" si="4"/>
        <v>#REF!</v>
      </c>
      <c r="R55" s="132"/>
    </row>
    <row r="56" ht="13.5" spans="1:18">
      <c r="A56" s="81" t="s">
        <v>119</v>
      </c>
      <c r="B56" s="102" t="s">
        <v>114</v>
      </c>
      <c r="C56" s="82" t="s">
        <v>120</v>
      </c>
      <c r="D56" s="83" t="s">
        <v>54</v>
      </c>
      <c r="E56" s="84">
        <v>1</v>
      </c>
      <c r="F56" s="84">
        <v>2048.22</v>
      </c>
      <c r="G56" s="85">
        <v>2048.22</v>
      </c>
      <c r="H56" s="62"/>
      <c r="I56" s="124"/>
      <c r="J56" s="117" t="str">
        <f t="shared" si="1"/>
        <v>x</v>
      </c>
      <c r="K56" s="117" t="str">
        <f t="shared" si="5"/>
        <v>x</v>
      </c>
      <c r="L56" s="117" t="str">
        <f t="shared" si="0"/>
        <v>x</v>
      </c>
      <c r="M56" s="122"/>
      <c r="N56" s="125"/>
      <c r="O56" s="120" t="e">
        <f>SUM(#REF!)</f>
        <v>#REF!</v>
      </c>
      <c r="P56" s="121" t="e">
        <f t="shared" si="3"/>
        <v>#REF!</v>
      </c>
      <c r="Q56" s="131" t="e">
        <f t="shared" si="4"/>
        <v>#REF!</v>
      </c>
      <c r="R56" s="132"/>
    </row>
    <row r="57" ht="13.5" spans="1:18">
      <c r="A57" s="48" t="s">
        <v>121</v>
      </c>
      <c r="B57" s="49"/>
      <c r="C57" s="50" t="s">
        <v>122</v>
      </c>
      <c r="D57" s="51">
        <v>0</v>
      </c>
      <c r="E57" s="52">
        <v>0</v>
      </c>
      <c r="F57" s="52">
        <v>0</v>
      </c>
      <c r="G57" s="53">
        <v>0</v>
      </c>
      <c r="H57" s="54">
        <v>61937.75</v>
      </c>
      <c r="I57" s="126" t="str">
        <f>IF(OR(G57&gt;0,H57&gt;0),"X","")</f>
        <v>X</v>
      </c>
      <c r="J57" s="117" t="str">
        <f t="shared" si="1"/>
        <v>x</v>
      </c>
      <c r="K57" s="117" t="str">
        <f t="shared" si="5"/>
        <v>x</v>
      </c>
      <c r="L57" s="117" t="str">
        <f t="shared" si="0"/>
        <v>x</v>
      </c>
      <c r="M57" s="122"/>
      <c r="N57" s="127"/>
      <c r="O57" s="120" t="e">
        <f>SUM(#REF!)</f>
        <v>#REF!</v>
      </c>
      <c r="P57" s="121" t="e">
        <f t="shared" si="3"/>
        <v>#REF!</v>
      </c>
      <c r="Q57" s="131" t="e">
        <f t="shared" si="4"/>
        <v>#REF!</v>
      </c>
      <c r="R57" s="132"/>
    </row>
    <row r="58" spans="1:18">
      <c r="A58" s="68" t="s">
        <v>123</v>
      </c>
      <c r="B58" s="96"/>
      <c r="C58" s="78" t="s">
        <v>124</v>
      </c>
      <c r="D58" s="64">
        <v>0</v>
      </c>
      <c r="E58" s="85">
        <v>0</v>
      </c>
      <c r="F58" s="79">
        <v>0</v>
      </c>
      <c r="G58" s="80">
        <v>0</v>
      </c>
      <c r="H58" s="62"/>
      <c r="I58" s="126" t="str">
        <f>IF(OR(SUM(G59:G82)&gt;0,SUM(G59:G82)&gt;0),"xx","")</f>
        <v>xx</v>
      </c>
      <c r="J58" s="117" t="str">
        <f t="shared" si="1"/>
        <v>x</v>
      </c>
      <c r="K58" s="117" t="str">
        <f t="shared" si="5"/>
        <v>x</v>
      </c>
      <c r="L58" s="117" t="str">
        <f t="shared" si="0"/>
        <v>x</v>
      </c>
      <c r="M58" s="122"/>
      <c r="N58" s="127"/>
      <c r="O58" s="120" t="e">
        <f>SUM(#REF!)</f>
        <v>#REF!</v>
      </c>
      <c r="P58" s="121" t="e">
        <f t="shared" si="3"/>
        <v>#REF!</v>
      </c>
      <c r="Q58" s="131" t="e">
        <f t="shared" si="4"/>
        <v>#REF!</v>
      </c>
      <c r="R58" s="132"/>
    </row>
    <row r="59" spans="1:18">
      <c r="A59" s="68" t="s">
        <v>125</v>
      </c>
      <c r="B59" s="96"/>
      <c r="C59" s="78" t="s">
        <v>126</v>
      </c>
      <c r="D59" s="64">
        <v>0</v>
      </c>
      <c r="E59" s="85">
        <v>0</v>
      </c>
      <c r="F59" s="79">
        <v>0</v>
      </c>
      <c r="G59" s="80">
        <v>0</v>
      </c>
      <c r="H59" s="62"/>
      <c r="I59" s="126" t="str">
        <f>IF(OR(SUM(D61:D64)&gt;0,SUM(G61:G64)&gt;0),"xx","")</f>
        <v>xx</v>
      </c>
      <c r="J59" s="117" t="str">
        <f t="shared" si="1"/>
        <v>x</v>
      </c>
      <c r="K59" s="117" t="str">
        <f t="shared" si="5"/>
        <v>x</v>
      </c>
      <c r="L59" s="117" t="str">
        <f t="shared" si="0"/>
        <v>x</v>
      </c>
      <c r="M59" s="122"/>
      <c r="N59" s="127"/>
      <c r="O59" s="120" t="e">
        <f>SUM(#REF!)</f>
        <v>#REF!</v>
      </c>
      <c r="P59" s="121" t="e">
        <f t="shared" si="3"/>
        <v>#REF!</v>
      </c>
      <c r="Q59" s="131" t="e">
        <f t="shared" si="4"/>
        <v>#REF!</v>
      </c>
      <c r="R59" s="132"/>
    </row>
    <row r="60" spans="1:18">
      <c r="A60" s="68" t="s">
        <v>127</v>
      </c>
      <c r="B60" s="96"/>
      <c r="C60" s="78" t="s">
        <v>128</v>
      </c>
      <c r="D60" s="64">
        <v>0</v>
      </c>
      <c r="E60" s="85">
        <v>0</v>
      </c>
      <c r="F60" s="79">
        <v>0</v>
      </c>
      <c r="G60" s="80">
        <v>0</v>
      </c>
      <c r="H60" s="62"/>
      <c r="I60" s="115" t="str">
        <f>IF(OR(SUM(G61:G61)&gt;0,SUM(G61:G61)&gt;0),"xx","")</f>
        <v>xx</v>
      </c>
      <c r="J60" s="117" t="str">
        <f t="shared" si="1"/>
        <v>x</v>
      </c>
      <c r="K60" s="117" t="str">
        <f t="shared" si="5"/>
        <v>x</v>
      </c>
      <c r="L60" s="117" t="str">
        <f t="shared" si="0"/>
        <v>x</v>
      </c>
      <c r="M60" s="122"/>
      <c r="N60" s="127"/>
      <c r="O60" s="120" t="e">
        <f>SUM(#REF!)</f>
        <v>#REF!</v>
      </c>
      <c r="P60" s="121" t="e">
        <f t="shared" si="3"/>
        <v>#REF!</v>
      </c>
      <c r="Q60" s="131" t="e">
        <f t="shared" si="4"/>
        <v>#REF!</v>
      </c>
      <c r="R60" s="132"/>
    </row>
    <row r="61" ht="22.5" spans="1:18">
      <c r="A61" s="70">
        <v>91836</v>
      </c>
      <c r="B61" s="96" t="s">
        <v>33</v>
      </c>
      <c r="C61" s="66" t="s">
        <v>129</v>
      </c>
      <c r="D61" s="64" t="s">
        <v>35</v>
      </c>
      <c r="E61" s="85">
        <v>320</v>
      </c>
      <c r="F61" s="85">
        <v>19.59</v>
      </c>
      <c r="G61" s="67">
        <v>6268.8</v>
      </c>
      <c r="H61" s="62"/>
      <c r="I61" s="124"/>
      <c r="J61" s="117" t="str">
        <f t="shared" si="1"/>
        <v>x</v>
      </c>
      <c r="K61" s="117" t="str">
        <f t="shared" si="5"/>
        <v>x</v>
      </c>
      <c r="L61" s="117" t="str">
        <f t="shared" si="0"/>
        <v>x</v>
      </c>
      <c r="M61" s="122"/>
      <c r="N61" s="125">
        <v>0</v>
      </c>
      <c r="O61" s="120" t="e">
        <f>SUM(#REF!)</f>
        <v>#REF!</v>
      </c>
      <c r="P61" s="121" t="e">
        <f t="shared" si="3"/>
        <v>#REF!</v>
      </c>
      <c r="Q61" s="131" t="e">
        <f t="shared" si="4"/>
        <v>#REF!</v>
      </c>
      <c r="R61" s="132"/>
    </row>
    <row r="62" spans="1:18">
      <c r="A62" s="68" t="s">
        <v>130</v>
      </c>
      <c r="B62" s="96"/>
      <c r="C62" s="78" t="s">
        <v>131</v>
      </c>
      <c r="D62" s="64">
        <v>0</v>
      </c>
      <c r="E62" s="85">
        <v>0</v>
      </c>
      <c r="F62" s="79">
        <v>0</v>
      </c>
      <c r="G62" s="80">
        <v>0</v>
      </c>
      <c r="H62" s="62"/>
      <c r="I62" s="126" t="str">
        <f>IF(OR(SUM(G63:G64)&gt;0,SUM(G63:G64)&gt;0),"xx","")</f>
        <v>xx</v>
      </c>
      <c r="J62" s="117" t="str">
        <f t="shared" si="1"/>
        <v>x</v>
      </c>
      <c r="K62" s="117" t="str">
        <f t="shared" si="5"/>
        <v>x</v>
      </c>
      <c r="L62" s="117" t="str">
        <f t="shared" si="0"/>
        <v>x</v>
      </c>
      <c r="M62" s="122"/>
      <c r="N62" s="127"/>
      <c r="O62" s="120" t="e">
        <f>SUM(#REF!)</f>
        <v>#REF!</v>
      </c>
      <c r="P62" s="121" t="e">
        <f t="shared" si="3"/>
        <v>#REF!</v>
      </c>
      <c r="Q62" s="131" t="e">
        <f t="shared" si="4"/>
        <v>#REF!</v>
      </c>
      <c r="R62" s="132"/>
    </row>
    <row r="63" ht="22.5" spans="1:18">
      <c r="A63" s="70">
        <v>91871</v>
      </c>
      <c r="B63" s="96" t="s">
        <v>33</v>
      </c>
      <c r="C63" s="66" t="s">
        <v>132</v>
      </c>
      <c r="D63" s="64" t="s">
        <v>35</v>
      </c>
      <c r="E63" s="85">
        <v>9</v>
      </c>
      <c r="F63" s="85">
        <v>21.18</v>
      </c>
      <c r="G63" s="67">
        <v>190.62</v>
      </c>
      <c r="H63" s="62"/>
      <c r="I63" s="124"/>
      <c r="J63" s="117" t="str">
        <f t="shared" si="1"/>
        <v>x</v>
      </c>
      <c r="K63" s="117" t="str">
        <f t="shared" si="5"/>
        <v>x</v>
      </c>
      <c r="L63" s="117" t="str">
        <f t="shared" si="0"/>
        <v>x</v>
      </c>
      <c r="M63" s="122"/>
      <c r="N63" s="125">
        <v>0</v>
      </c>
      <c r="O63" s="120" t="e">
        <f>SUM(#REF!)</f>
        <v>#REF!</v>
      </c>
      <c r="P63" s="121" t="e">
        <f t="shared" si="3"/>
        <v>#REF!</v>
      </c>
      <c r="Q63" s="131" t="e">
        <f t="shared" si="4"/>
        <v>#REF!</v>
      </c>
      <c r="R63" s="132"/>
    </row>
    <row r="64" ht="22.5" spans="1:18">
      <c r="A64" s="70">
        <v>91872</v>
      </c>
      <c r="B64" s="96" t="s">
        <v>33</v>
      </c>
      <c r="C64" s="66" t="s">
        <v>133</v>
      </c>
      <c r="D64" s="64" t="s">
        <v>35</v>
      </c>
      <c r="E64" s="85">
        <v>6</v>
      </c>
      <c r="F64" s="85">
        <v>27.83</v>
      </c>
      <c r="G64" s="67">
        <v>166.98</v>
      </c>
      <c r="H64" s="62"/>
      <c r="I64" s="124"/>
      <c r="J64" s="117" t="str">
        <f t="shared" si="1"/>
        <v>x</v>
      </c>
      <c r="K64" s="117" t="str">
        <f t="shared" si="5"/>
        <v>x</v>
      </c>
      <c r="L64" s="117" t="str">
        <f t="shared" si="0"/>
        <v>x</v>
      </c>
      <c r="M64" s="122"/>
      <c r="N64" s="125">
        <v>0</v>
      </c>
      <c r="O64" s="120" t="e">
        <f>SUM(#REF!)</f>
        <v>#REF!</v>
      </c>
      <c r="P64" s="121" t="e">
        <f t="shared" si="3"/>
        <v>#REF!</v>
      </c>
      <c r="Q64" s="131" t="e">
        <f t="shared" si="4"/>
        <v>#REF!</v>
      </c>
      <c r="R64" s="132"/>
    </row>
    <row r="65" spans="1:18">
      <c r="A65" s="68" t="s">
        <v>134</v>
      </c>
      <c r="B65" s="96"/>
      <c r="C65" s="78" t="s">
        <v>135</v>
      </c>
      <c r="D65" s="64">
        <v>0</v>
      </c>
      <c r="E65" s="79">
        <v>0</v>
      </c>
      <c r="F65" s="79">
        <v>0</v>
      </c>
      <c r="G65" s="80">
        <v>0</v>
      </c>
      <c r="H65" s="62"/>
      <c r="I65" s="126" t="str">
        <f>IF(OR(SUM(G66:G69)&gt;0,SUM(G66:G69)&gt;0),"xx","")</f>
        <v>xx</v>
      </c>
      <c r="J65" s="117" t="str">
        <f t="shared" si="1"/>
        <v>x</v>
      </c>
      <c r="K65" s="117" t="str">
        <f t="shared" si="5"/>
        <v>x</v>
      </c>
      <c r="L65" s="117" t="str">
        <f t="shared" si="0"/>
        <v>x</v>
      </c>
      <c r="M65" s="122"/>
      <c r="N65" s="127"/>
      <c r="O65" s="120" t="e">
        <f>SUM(#REF!)</f>
        <v>#REF!</v>
      </c>
      <c r="P65" s="121" t="e">
        <f t="shared" si="3"/>
        <v>#REF!</v>
      </c>
      <c r="Q65" s="131" t="e">
        <f t="shared" si="4"/>
        <v>#REF!</v>
      </c>
      <c r="R65" s="132"/>
    </row>
    <row r="66" spans="1:18">
      <c r="A66" s="68" t="s">
        <v>136</v>
      </c>
      <c r="B66" s="96"/>
      <c r="C66" s="78" t="s">
        <v>137</v>
      </c>
      <c r="D66" s="64">
        <v>0</v>
      </c>
      <c r="E66" s="79">
        <v>0</v>
      </c>
      <c r="F66" s="79">
        <v>0</v>
      </c>
      <c r="G66" s="80">
        <v>0</v>
      </c>
      <c r="H66" s="62"/>
      <c r="I66" s="126" t="str">
        <f>IF(OR(SUM(G67:G67)&gt;0,SUM(G67:G67)&gt;0),"xx","")</f>
        <v>xx</v>
      </c>
      <c r="J66" s="117" t="str">
        <f t="shared" si="1"/>
        <v>x</v>
      </c>
      <c r="K66" s="117" t="str">
        <f t="shared" si="5"/>
        <v>x</v>
      </c>
      <c r="L66" s="117" t="str">
        <f t="shared" si="0"/>
        <v>x</v>
      </c>
      <c r="M66" s="122"/>
      <c r="N66" s="127"/>
      <c r="O66" s="120" t="e">
        <f>SUM(#REF!)</f>
        <v>#REF!</v>
      </c>
      <c r="P66" s="121" t="e">
        <f t="shared" si="3"/>
        <v>#REF!</v>
      </c>
      <c r="Q66" s="131" t="e">
        <f t="shared" si="4"/>
        <v>#REF!</v>
      </c>
      <c r="R66" s="132"/>
    </row>
    <row r="67" ht="22.5" spans="1:18">
      <c r="A67" s="70">
        <v>91926</v>
      </c>
      <c r="B67" s="96" t="s">
        <v>33</v>
      </c>
      <c r="C67" s="66" t="s">
        <v>138</v>
      </c>
      <c r="D67" s="64" t="s">
        <v>35</v>
      </c>
      <c r="E67" s="67">
        <v>250</v>
      </c>
      <c r="F67" s="67">
        <v>5.43</v>
      </c>
      <c r="G67" s="67">
        <v>1357.5</v>
      </c>
      <c r="H67" s="62"/>
      <c r="I67" s="124"/>
      <c r="J67" s="117" t="str">
        <f t="shared" si="1"/>
        <v>x</v>
      </c>
      <c r="K67" s="117" t="str">
        <f t="shared" si="5"/>
        <v>x</v>
      </c>
      <c r="L67" s="117" t="str">
        <f t="shared" si="0"/>
        <v>x</v>
      </c>
      <c r="M67" s="122"/>
      <c r="N67" s="125">
        <v>0</v>
      </c>
      <c r="O67" s="120" t="e">
        <f>SUM(#REF!)</f>
        <v>#REF!</v>
      </c>
      <c r="P67" s="121" t="e">
        <f t="shared" si="3"/>
        <v>#REF!</v>
      </c>
      <c r="Q67" s="131" t="e">
        <f t="shared" si="4"/>
        <v>#REF!</v>
      </c>
      <c r="R67" s="132"/>
    </row>
    <row r="68" spans="1:18">
      <c r="A68" s="68" t="s">
        <v>139</v>
      </c>
      <c r="B68" s="96"/>
      <c r="C68" s="78" t="s">
        <v>140</v>
      </c>
      <c r="D68" s="64">
        <v>0</v>
      </c>
      <c r="E68" s="79">
        <v>0</v>
      </c>
      <c r="F68" s="79">
        <v>0</v>
      </c>
      <c r="G68" s="80">
        <v>0</v>
      </c>
      <c r="H68" s="62"/>
      <c r="I68" s="126" t="str">
        <f>IF(OR(SUM(G69:G69)&gt;0,SUM(G69:G69)&gt;0),"xx","")</f>
        <v>xx</v>
      </c>
      <c r="J68" s="117" t="str">
        <f t="shared" si="1"/>
        <v>x</v>
      </c>
      <c r="K68" s="117" t="str">
        <f t="shared" si="5"/>
        <v>x</v>
      </c>
      <c r="L68" s="117" t="str">
        <f t="shared" si="0"/>
        <v>x</v>
      </c>
      <c r="M68" s="122"/>
      <c r="N68" s="127"/>
      <c r="O68" s="120" t="e">
        <f>SUM(#REF!)</f>
        <v>#REF!</v>
      </c>
      <c r="P68" s="121" t="e">
        <f t="shared" si="3"/>
        <v>#REF!</v>
      </c>
      <c r="Q68" s="131" t="e">
        <f t="shared" si="4"/>
        <v>#REF!</v>
      </c>
      <c r="R68" s="132"/>
    </row>
    <row r="69" ht="22.5" spans="1:18">
      <c r="A69" s="70">
        <v>92980</v>
      </c>
      <c r="B69" s="96" t="s">
        <v>33</v>
      </c>
      <c r="C69" s="66" t="s">
        <v>141</v>
      </c>
      <c r="D69" s="64" t="s">
        <v>35</v>
      </c>
      <c r="E69" s="67">
        <v>21</v>
      </c>
      <c r="F69" s="67">
        <v>12.59</v>
      </c>
      <c r="G69" s="67">
        <v>264.39</v>
      </c>
      <c r="H69" s="62"/>
      <c r="I69" s="124"/>
      <c r="J69" s="117" t="str">
        <f t="shared" si="1"/>
        <v>x</v>
      </c>
      <c r="K69" s="117" t="str">
        <f t="shared" si="5"/>
        <v>x</v>
      </c>
      <c r="L69" s="117" t="str">
        <f t="shared" si="0"/>
        <v>x</v>
      </c>
      <c r="M69" s="122"/>
      <c r="N69" s="125">
        <v>0</v>
      </c>
      <c r="O69" s="120" t="e">
        <f>SUM(#REF!)</f>
        <v>#REF!</v>
      </c>
      <c r="P69" s="121" t="e">
        <f t="shared" si="3"/>
        <v>#REF!</v>
      </c>
      <c r="Q69" s="131" t="e">
        <f t="shared" si="4"/>
        <v>#REF!</v>
      </c>
      <c r="R69" s="132"/>
    </row>
    <row r="70" spans="1:18">
      <c r="A70" s="68" t="s">
        <v>142</v>
      </c>
      <c r="B70" s="96"/>
      <c r="C70" s="78" t="s">
        <v>143</v>
      </c>
      <c r="D70" s="64">
        <v>0</v>
      </c>
      <c r="E70" s="79">
        <v>0</v>
      </c>
      <c r="F70" s="79">
        <v>0</v>
      </c>
      <c r="G70" s="80">
        <v>0</v>
      </c>
      <c r="H70" s="62"/>
      <c r="I70" s="126" t="str">
        <f>IF(OR(SUM(G70:G71)&gt;0,SUM(G70:G71)&gt;0),"xx","")</f>
        <v>xx</v>
      </c>
      <c r="J70" s="117" t="str">
        <f t="shared" si="1"/>
        <v>x</v>
      </c>
      <c r="K70" s="117" t="str">
        <f t="shared" si="5"/>
        <v>x</v>
      </c>
      <c r="L70" s="117" t="str">
        <f t="shared" si="0"/>
        <v>x</v>
      </c>
      <c r="M70" s="122"/>
      <c r="N70" s="127"/>
      <c r="O70" s="120" t="e">
        <f>SUM(#REF!)</f>
        <v>#REF!</v>
      </c>
      <c r="P70" s="121" t="e">
        <f t="shared" si="3"/>
        <v>#REF!</v>
      </c>
      <c r="Q70" s="131" t="e">
        <f t="shared" si="4"/>
        <v>#REF!</v>
      </c>
      <c r="R70" s="132"/>
    </row>
    <row r="71" ht="22.5" spans="1:18">
      <c r="A71" s="70">
        <v>97881</v>
      </c>
      <c r="B71" s="96" t="s">
        <v>33</v>
      </c>
      <c r="C71" s="66" t="s">
        <v>144</v>
      </c>
      <c r="D71" s="64" t="s">
        <v>54</v>
      </c>
      <c r="E71" s="67">
        <v>7</v>
      </c>
      <c r="F71" s="67">
        <v>132.67</v>
      </c>
      <c r="G71" s="67">
        <v>928.69</v>
      </c>
      <c r="H71" s="62"/>
      <c r="I71" s="124"/>
      <c r="J71" s="117" t="str">
        <f t="shared" si="1"/>
        <v>x</v>
      </c>
      <c r="K71" s="117" t="str">
        <f t="shared" si="5"/>
        <v>x</v>
      </c>
      <c r="L71" s="117" t="str">
        <f t="shared" ref="L71:L134" si="6">K71</f>
        <v>x</v>
      </c>
      <c r="M71" s="122"/>
      <c r="N71" s="125">
        <v>0</v>
      </c>
      <c r="O71" s="120" t="e">
        <f>SUM(#REF!)</f>
        <v>#REF!</v>
      </c>
      <c r="P71" s="121" t="e">
        <f t="shared" si="3"/>
        <v>#REF!</v>
      </c>
      <c r="Q71" s="131" t="e">
        <f t="shared" si="4"/>
        <v>#REF!</v>
      </c>
      <c r="R71" s="132"/>
    </row>
    <row r="72" spans="1:18">
      <c r="A72" s="68" t="s">
        <v>145</v>
      </c>
      <c r="B72" s="96"/>
      <c r="C72" s="78" t="s">
        <v>146</v>
      </c>
      <c r="D72" s="64">
        <v>0</v>
      </c>
      <c r="E72" s="79">
        <v>0</v>
      </c>
      <c r="F72" s="79">
        <v>0</v>
      </c>
      <c r="G72" s="80">
        <v>0</v>
      </c>
      <c r="H72" s="62"/>
      <c r="I72" s="126" t="str">
        <f>IF(OR(SUM(G73:G73)&gt;0,SUM(G73:G73)&gt;0),"xx","")</f>
        <v>xx</v>
      </c>
      <c r="J72" s="117" t="str">
        <f t="shared" si="1"/>
        <v>x</v>
      </c>
      <c r="K72" s="117" t="str">
        <f t="shared" si="5"/>
        <v>x</v>
      </c>
      <c r="L72" s="117" t="str">
        <f t="shared" si="6"/>
        <v>x</v>
      </c>
      <c r="M72" s="122"/>
      <c r="N72" s="127"/>
      <c r="O72" s="120" t="e">
        <f>SUM(#REF!)</f>
        <v>#REF!</v>
      </c>
      <c r="P72" s="121" t="e">
        <f t="shared" si="3"/>
        <v>#REF!</v>
      </c>
      <c r="Q72" s="131" t="e">
        <f t="shared" si="4"/>
        <v>#REF!</v>
      </c>
      <c r="R72" s="132"/>
    </row>
    <row r="73" ht="22.5" spans="1:18">
      <c r="A73" s="70">
        <v>101879</v>
      </c>
      <c r="B73" s="96" t="s">
        <v>33</v>
      </c>
      <c r="C73" s="66" t="s">
        <v>147</v>
      </c>
      <c r="D73" s="64" t="s">
        <v>54</v>
      </c>
      <c r="E73" s="67">
        <v>1</v>
      </c>
      <c r="F73" s="67">
        <v>938.35</v>
      </c>
      <c r="G73" s="67">
        <v>938.35</v>
      </c>
      <c r="H73" s="62"/>
      <c r="I73" s="124"/>
      <c r="J73" s="117" t="str">
        <f t="shared" ref="J73:J136" si="7">IF(I73="X","x",IF(I73="xx","x",IF(G73&gt;0,"x","")))</f>
        <v>x</v>
      </c>
      <c r="K73" s="117" t="str">
        <f t="shared" si="5"/>
        <v>x</v>
      </c>
      <c r="L73" s="117" t="str">
        <f t="shared" si="6"/>
        <v>x</v>
      </c>
      <c r="M73" s="122"/>
      <c r="N73" s="125">
        <v>0</v>
      </c>
      <c r="O73" s="120" t="e">
        <f>SUM(#REF!)</f>
        <v>#REF!</v>
      </c>
      <c r="P73" s="121" t="e">
        <f t="shared" ref="P73:P136" si="8">G73-O73</f>
        <v>#REF!</v>
      </c>
      <c r="Q73" s="131" t="e">
        <f t="shared" ref="Q73:Q136" si="9">IF(P73=0,0,IF(P73&gt;0,"c","b"))</f>
        <v>#REF!</v>
      </c>
      <c r="R73" s="132"/>
    </row>
    <row r="74" spans="1:18">
      <c r="A74" s="68" t="s">
        <v>148</v>
      </c>
      <c r="B74" s="96"/>
      <c r="C74" s="78" t="s">
        <v>149</v>
      </c>
      <c r="D74" s="64">
        <v>0</v>
      </c>
      <c r="E74" s="79">
        <v>0</v>
      </c>
      <c r="F74" s="79">
        <v>0</v>
      </c>
      <c r="G74" s="80">
        <v>0</v>
      </c>
      <c r="H74" s="62"/>
      <c r="I74" s="126" t="str">
        <f>IF(OR(SUM(G76:G80)&gt;0,SUM(G76:G80)&gt;0),"xx","")</f>
        <v>xx</v>
      </c>
      <c r="J74" s="117" t="str">
        <f t="shared" si="7"/>
        <v>x</v>
      </c>
      <c r="K74" s="117" t="str">
        <f t="shared" si="5"/>
        <v>x</v>
      </c>
      <c r="L74" s="117" t="str">
        <f t="shared" si="6"/>
        <v>x</v>
      </c>
      <c r="M74" s="122"/>
      <c r="N74" s="127"/>
      <c r="O74" s="120" t="e">
        <f>SUM(#REF!)</f>
        <v>#REF!</v>
      </c>
      <c r="P74" s="121" t="e">
        <f t="shared" si="8"/>
        <v>#REF!</v>
      </c>
      <c r="Q74" s="131" t="e">
        <f t="shared" si="9"/>
        <v>#REF!</v>
      </c>
      <c r="R74" s="132"/>
    </row>
    <row r="75" spans="1:18">
      <c r="A75" s="68" t="s">
        <v>150</v>
      </c>
      <c r="B75" s="96"/>
      <c r="C75" s="78" t="s">
        <v>151</v>
      </c>
      <c r="D75" s="64">
        <v>0</v>
      </c>
      <c r="E75" s="79">
        <v>0</v>
      </c>
      <c r="F75" s="79">
        <v>0</v>
      </c>
      <c r="G75" s="80">
        <v>0</v>
      </c>
      <c r="H75" s="62"/>
      <c r="I75" s="126" t="str">
        <f>IF(OR(SUM(G76:G76)&gt;0,SUM(G76:G76)&gt;0),"xx","")</f>
        <v>xx</v>
      </c>
      <c r="J75" s="117" t="str">
        <f t="shared" si="7"/>
        <v>x</v>
      </c>
      <c r="K75" s="117" t="str">
        <f t="shared" si="5"/>
        <v>x</v>
      </c>
      <c r="L75" s="117" t="str">
        <f t="shared" si="6"/>
        <v>x</v>
      </c>
      <c r="M75" s="122"/>
      <c r="N75" s="127"/>
      <c r="O75" s="120" t="e">
        <f>SUM(#REF!)</f>
        <v>#REF!</v>
      </c>
      <c r="P75" s="121" t="e">
        <f t="shared" si="8"/>
        <v>#REF!</v>
      </c>
      <c r="Q75" s="131" t="e">
        <f t="shared" si="9"/>
        <v>#REF!</v>
      </c>
      <c r="R75" s="132"/>
    </row>
    <row r="76" ht="22.5" spans="1:18">
      <c r="A76" s="70">
        <v>93653</v>
      </c>
      <c r="B76" s="96" t="s">
        <v>33</v>
      </c>
      <c r="C76" s="66" t="s">
        <v>152</v>
      </c>
      <c r="D76" s="64" t="s">
        <v>54</v>
      </c>
      <c r="E76" s="67">
        <v>1</v>
      </c>
      <c r="F76" s="67">
        <v>14.93</v>
      </c>
      <c r="G76" s="67">
        <v>14.93</v>
      </c>
      <c r="H76" s="62"/>
      <c r="I76" s="124"/>
      <c r="J76" s="117" t="str">
        <f t="shared" si="7"/>
        <v>x</v>
      </c>
      <c r="K76" s="117" t="str">
        <f t="shared" si="5"/>
        <v>x</v>
      </c>
      <c r="L76" s="117" t="str">
        <f t="shared" si="6"/>
        <v>x</v>
      </c>
      <c r="M76" s="122"/>
      <c r="N76" s="125">
        <v>0</v>
      </c>
      <c r="O76" s="120" t="e">
        <f>SUM(#REF!)</f>
        <v>#REF!</v>
      </c>
      <c r="P76" s="121" t="e">
        <f t="shared" si="8"/>
        <v>#REF!</v>
      </c>
      <c r="Q76" s="131" t="e">
        <f t="shared" si="9"/>
        <v>#REF!</v>
      </c>
      <c r="R76" s="132"/>
    </row>
    <row r="77" spans="1:18">
      <c r="A77" s="68" t="s">
        <v>153</v>
      </c>
      <c r="B77" s="96"/>
      <c r="C77" s="78" t="s">
        <v>154</v>
      </c>
      <c r="D77" s="64">
        <v>0</v>
      </c>
      <c r="E77" s="79">
        <v>0</v>
      </c>
      <c r="F77" s="79">
        <v>0</v>
      </c>
      <c r="G77" s="80">
        <v>0</v>
      </c>
      <c r="H77" s="62"/>
      <c r="I77" s="126" t="str">
        <f>IF(OR(SUM(G78:G78)&gt;0,SUM(G78:G78)&gt;0),"xx","")</f>
        <v>xx</v>
      </c>
      <c r="J77" s="117" t="str">
        <f t="shared" si="7"/>
        <v>x</v>
      </c>
      <c r="K77" s="117" t="str">
        <f t="shared" si="5"/>
        <v>x</v>
      </c>
      <c r="L77" s="117" t="str">
        <f t="shared" si="6"/>
        <v>x</v>
      </c>
      <c r="M77" s="122"/>
      <c r="N77" s="127"/>
      <c r="O77" s="120" t="e">
        <f>SUM(#REF!)</f>
        <v>#REF!</v>
      </c>
      <c r="P77" s="121" t="e">
        <f t="shared" si="8"/>
        <v>#REF!</v>
      </c>
      <c r="Q77" s="131" t="e">
        <f t="shared" si="9"/>
        <v>#REF!</v>
      </c>
      <c r="R77" s="132"/>
    </row>
    <row r="78" spans="1:18">
      <c r="A78" s="70">
        <v>93666</v>
      </c>
      <c r="B78" s="96" t="s">
        <v>33</v>
      </c>
      <c r="C78" s="66" t="s">
        <v>155</v>
      </c>
      <c r="D78" s="64" t="s">
        <v>54</v>
      </c>
      <c r="E78" s="67">
        <v>1</v>
      </c>
      <c r="F78" s="67">
        <v>95.72</v>
      </c>
      <c r="G78" s="67">
        <v>95.72</v>
      </c>
      <c r="H78" s="62"/>
      <c r="I78" s="126"/>
      <c r="J78" s="117" t="str">
        <f t="shared" si="7"/>
        <v>x</v>
      </c>
      <c r="K78" s="117" t="str">
        <f t="shared" si="5"/>
        <v>x</v>
      </c>
      <c r="L78" s="117" t="str">
        <f t="shared" si="6"/>
        <v>x</v>
      </c>
      <c r="M78" s="122"/>
      <c r="N78" s="125">
        <v>0</v>
      </c>
      <c r="O78" s="120" t="e">
        <f>SUM(#REF!)</f>
        <v>#REF!</v>
      </c>
      <c r="P78" s="121" t="e">
        <f t="shared" si="8"/>
        <v>#REF!</v>
      </c>
      <c r="Q78" s="131" t="e">
        <f t="shared" si="9"/>
        <v>#REF!</v>
      </c>
      <c r="R78" s="132"/>
    </row>
    <row r="79" spans="1:18">
      <c r="A79" s="68" t="s">
        <v>156</v>
      </c>
      <c r="B79" s="96"/>
      <c r="C79" s="78" t="s">
        <v>157</v>
      </c>
      <c r="D79" s="64">
        <v>0</v>
      </c>
      <c r="E79" s="79">
        <v>0</v>
      </c>
      <c r="F79" s="79">
        <v>0</v>
      </c>
      <c r="G79" s="80">
        <v>0</v>
      </c>
      <c r="H79" s="62"/>
      <c r="I79" s="126" t="str">
        <f>IF(OR(SUM(G80:G80)&gt;0,SUM(G80:G80)&gt;0),"xx","")</f>
        <v>xx</v>
      </c>
      <c r="J79" s="117" t="str">
        <f t="shared" si="7"/>
        <v>x</v>
      </c>
      <c r="K79" s="117" t="str">
        <f t="shared" si="5"/>
        <v>x</v>
      </c>
      <c r="L79" s="117" t="str">
        <f t="shared" si="6"/>
        <v>x</v>
      </c>
      <c r="M79" s="122"/>
      <c r="N79" s="127"/>
      <c r="O79" s="120" t="e">
        <f>SUM(#REF!)</f>
        <v>#REF!</v>
      </c>
      <c r="P79" s="121" t="e">
        <f t="shared" si="8"/>
        <v>#REF!</v>
      </c>
      <c r="Q79" s="131" t="e">
        <f t="shared" si="9"/>
        <v>#REF!</v>
      </c>
      <c r="R79" s="132"/>
    </row>
    <row r="80" spans="1:18">
      <c r="A80" s="70">
        <v>93669</v>
      </c>
      <c r="B80" s="96" t="s">
        <v>33</v>
      </c>
      <c r="C80" s="66" t="s">
        <v>158</v>
      </c>
      <c r="D80" s="64" t="s">
        <v>54</v>
      </c>
      <c r="E80" s="67">
        <v>2</v>
      </c>
      <c r="F80" s="67">
        <v>98</v>
      </c>
      <c r="G80" s="67">
        <v>196</v>
      </c>
      <c r="H80" s="62"/>
      <c r="I80" s="124"/>
      <c r="J80" s="117" t="str">
        <f t="shared" si="7"/>
        <v>x</v>
      </c>
      <c r="K80" s="117" t="str">
        <f t="shared" si="5"/>
        <v>x</v>
      </c>
      <c r="L80" s="117" t="str">
        <f t="shared" si="6"/>
        <v>x</v>
      </c>
      <c r="M80" s="122"/>
      <c r="N80" s="125">
        <v>0</v>
      </c>
      <c r="O80" s="120" t="e">
        <f>SUM(#REF!)</f>
        <v>#REF!</v>
      </c>
      <c r="P80" s="121" t="e">
        <f t="shared" si="8"/>
        <v>#REF!</v>
      </c>
      <c r="Q80" s="131" t="e">
        <f t="shared" si="9"/>
        <v>#REF!</v>
      </c>
      <c r="R80" s="132"/>
    </row>
    <row r="81" spans="1:18">
      <c r="A81" s="68" t="s">
        <v>159</v>
      </c>
      <c r="B81" s="96"/>
      <c r="C81" s="78" t="s">
        <v>160</v>
      </c>
      <c r="D81" s="64">
        <v>0</v>
      </c>
      <c r="E81" s="79">
        <v>0</v>
      </c>
      <c r="F81" s="79">
        <v>0</v>
      </c>
      <c r="G81" s="80">
        <v>0</v>
      </c>
      <c r="H81" s="62"/>
      <c r="I81" s="126" t="str">
        <f>IF(OR(SUM(G82:G82)&gt;0,SUM(G82:G82)&gt;0),"xx","")</f>
        <v>xx</v>
      </c>
      <c r="J81" s="117" t="str">
        <f t="shared" si="7"/>
        <v>x</v>
      </c>
      <c r="K81" s="117" t="str">
        <f t="shared" si="5"/>
        <v>x</v>
      </c>
      <c r="L81" s="117" t="str">
        <f t="shared" si="6"/>
        <v>x</v>
      </c>
      <c r="M81" s="122"/>
      <c r="N81" s="127"/>
      <c r="O81" s="120" t="e">
        <f>SUM(#REF!)</f>
        <v>#REF!</v>
      </c>
      <c r="P81" s="121" t="e">
        <f t="shared" si="8"/>
        <v>#REF!</v>
      </c>
      <c r="Q81" s="131" t="e">
        <f t="shared" si="9"/>
        <v>#REF!</v>
      </c>
      <c r="R81" s="132"/>
    </row>
    <row r="82" ht="22.5" spans="1:18">
      <c r="A82" s="70">
        <v>101632</v>
      </c>
      <c r="B82" s="96" t="s">
        <v>33</v>
      </c>
      <c r="C82" s="66" t="s">
        <v>161</v>
      </c>
      <c r="D82" s="64" t="s">
        <v>54</v>
      </c>
      <c r="E82" s="67">
        <v>1</v>
      </c>
      <c r="F82" s="67">
        <v>53.11</v>
      </c>
      <c r="G82" s="67">
        <v>53.11</v>
      </c>
      <c r="H82" s="133"/>
      <c r="I82" s="126"/>
      <c r="J82" s="117" t="str">
        <f t="shared" si="7"/>
        <v>x</v>
      </c>
      <c r="K82" s="117" t="str">
        <f t="shared" si="5"/>
        <v>x</v>
      </c>
      <c r="L82" s="117" t="str">
        <f t="shared" si="6"/>
        <v>x</v>
      </c>
      <c r="M82" s="122"/>
      <c r="N82" s="125">
        <v>0</v>
      </c>
      <c r="O82" s="120" t="e">
        <f>SUM(#REF!)</f>
        <v>#REF!</v>
      </c>
      <c r="P82" s="121" t="e">
        <f t="shared" si="8"/>
        <v>#REF!</v>
      </c>
      <c r="Q82" s="131" t="e">
        <f t="shared" si="9"/>
        <v>#REF!</v>
      </c>
      <c r="R82" s="132"/>
    </row>
    <row r="83" spans="1:18">
      <c r="A83" s="70" t="s">
        <v>82</v>
      </c>
      <c r="B83" s="96"/>
      <c r="C83" s="78" t="s">
        <v>162</v>
      </c>
      <c r="D83" s="64">
        <v>0</v>
      </c>
      <c r="E83" s="79">
        <v>0</v>
      </c>
      <c r="F83" s="79">
        <v>0</v>
      </c>
      <c r="G83" s="80">
        <v>0</v>
      </c>
      <c r="H83" s="62"/>
      <c r="I83" s="126" t="str">
        <f>IF(OR(SUM(G84:G89)&gt;0,SUM(G84:G89)&gt;0),"xx","")</f>
        <v>xx</v>
      </c>
      <c r="J83" s="117" t="str">
        <f t="shared" si="7"/>
        <v>x</v>
      </c>
      <c r="K83" s="117" t="str">
        <f t="shared" si="5"/>
        <v>x</v>
      </c>
      <c r="L83" s="117" t="str">
        <f t="shared" si="6"/>
        <v>x</v>
      </c>
      <c r="M83" s="118" t="s">
        <v>28</v>
      </c>
      <c r="N83" s="127"/>
      <c r="O83" s="120" t="e">
        <f>SUM(#REF!)</f>
        <v>#REF!</v>
      </c>
      <c r="P83" s="121" t="e">
        <f t="shared" si="8"/>
        <v>#REF!</v>
      </c>
      <c r="Q83" s="131" t="e">
        <f t="shared" si="9"/>
        <v>#REF!</v>
      </c>
      <c r="R83" s="132"/>
    </row>
    <row r="84" ht="22.5" spans="1:18">
      <c r="A84" s="81" t="s">
        <v>163</v>
      </c>
      <c r="B84" s="131" t="s">
        <v>164</v>
      </c>
      <c r="C84" s="82" t="s">
        <v>165</v>
      </c>
      <c r="D84" s="83" t="s">
        <v>54</v>
      </c>
      <c r="E84" s="84">
        <v>1</v>
      </c>
      <c r="F84" s="84">
        <v>3075.42</v>
      </c>
      <c r="G84" s="85">
        <v>3075.42</v>
      </c>
      <c r="H84" s="62"/>
      <c r="I84" s="124"/>
      <c r="J84" s="117" t="str">
        <f t="shared" si="7"/>
        <v>x</v>
      </c>
      <c r="K84" s="117" t="str">
        <f t="shared" si="5"/>
        <v>x</v>
      </c>
      <c r="L84" s="117" t="str">
        <f t="shared" si="6"/>
        <v>x</v>
      </c>
      <c r="M84" s="122"/>
      <c r="N84" s="125"/>
      <c r="O84" s="120" t="e">
        <f>SUM(#REF!)</f>
        <v>#REF!</v>
      </c>
      <c r="P84" s="121" t="e">
        <f t="shared" si="8"/>
        <v>#REF!</v>
      </c>
      <c r="Q84" s="131" t="e">
        <f t="shared" si="9"/>
        <v>#REF!</v>
      </c>
      <c r="R84" s="132"/>
    </row>
    <row r="85" ht="22.5" spans="1:18">
      <c r="A85" s="81" t="s">
        <v>166</v>
      </c>
      <c r="B85" s="102" t="s">
        <v>85</v>
      </c>
      <c r="C85" s="82" t="s">
        <v>167</v>
      </c>
      <c r="D85" s="83" t="s">
        <v>168</v>
      </c>
      <c r="E85" s="84">
        <v>17</v>
      </c>
      <c r="F85" s="84">
        <v>1421.32</v>
      </c>
      <c r="G85" s="85">
        <v>24162.44</v>
      </c>
      <c r="H85" s="62"/>
      <c r="I85" s="124"/>
      <c r="J85" s="117" t="str">
        <f t="shared" si="7"/>
        <v>x</v>
      </c>
      <c r="K85" s="117" t="str">
        <f t="shared" si="5"/>
        <v>x</v>
      </c>
      <c r="L85" s="117" t="str">
        <f t="shared" si="6"/>
        <v>x</v>
      </c>
      <c r="M85" s="118" t="s">
        <v>28</v>
      </c>
      <c r="N85" s="125"/>
      <c r="O85" s="120" t="e">
        <f>SUM(#REF!)</f>
        <v>#REF!</v>
      </c>
      <c r="P85" s="121" t="e">
        <f t="shared" si="8"/>
        <v>#REF!</v>
      </c>
      <c r="Q85" s="131" t="e">
        <f t="shared" si="9"/>
        <v>#REF!</v>
      </c>
      <c r="R85" s="132"/>
    </row>
    <row r="86" ht="22.5" spans="1:18">
      <c r="A86" s="81" t="s">
        <v>169</v>
      </c>
      <c r="B86" s="102" t="s">
        <v>85</v>
      </c>
      <c r="C86" s="82" t="s">
        <v>170</v>
      </c>
      <c r="D86" s="83" t="s">
        <v>168</v>
      </c>
      <c r="E86" s="84">
        <v>4</v>
      </c>
      <c r="F86" s="84">
        <v>2989.92</v>
      </c>
      <c r="G86" s="85">
        <v>11959.68</v>
      </c>
      <c r="H86" s="62"/>
      <c r="I86" s="124"/>
      <c r="J86" s="117" t="str">
        <f t="shared" si="7"/>
        <v>x</v>
      </c>
      <c r="K86" s="117" t="str">
        <f t="shared" si="5"/>
        <v>x</v>
      </c>
      <c r="L86" s="117" t="str">
        <f t="shared" si="6"/>
        <v>x</v>
      </c>
      <c r="M86" s="118" t="s">
        <v>28</v>
      </c>
      <c r="N86" s="125"/>
      <c r="O86" s="120" t="e">
        <f>SUM(#REF!)</f>
        <v>#REF!</v>
      </c>
      <c r="P86" s="121" t="e">
        <f t="shared" si="8"/>
        <v>#REF!</v>
      </c>
      <c r="Q86" s="131" t="e">
        <f t="shared" si="9"/>
        <v>#REF!</v>
      </c>
      <c r="R86" s="132"/>
    </row>
    <row r="87" ht="22.5" spans="1:18">
      <c r="A87" s="81" t="s">
        <v>171</v>
      </c>
      <c r="B87" s="102" t="s">
        <v>85</v>
      </c>
      <c r="C87" s="82" t="s">
        <v>172</v>
      </c>
      <c r="D87" s="83" t="s">
        <v>168</v>
      </c>
      <c r="E87" s="84">
        <v>18</v>
      </c>
      <c r="F87" s="84">
        <v>147.57</v>
      </c>
      <c r="G87" s="85">
        <v>2656.26</v>
      </c>
      <c r="H87" s="62"/>
      <c r="I87" s="124"/>
      <c r="J87" s="117" t="str">
        <f t="shared" si="7"/>
        <v>x</v>
      </c>
      <c r="K87" s="117" t="str">
        <f t="shared" si="5"/>
        <v>x</v>
      </c>
      <c r="L87" s="117" t="str">
        <f t="shared" si="6"/>
        <v>x</v>
      </c>
      <c r="M87" s="118" t="s">
        <v>28</v>
      </c>
      <c r="N87" s="125"/>
      <c r="O87" s="120" t="e">
        <f>SUM(#REF!)</f>
        <v>#REF!</v>
      </c>
      <c r="P87" s="121" t="e">
        <f t="shared" si="8"/>
        <v>#REF!</v>
      </c>
      <c r="Q87" s="131" t="e">
        <f t="shared" si="9"/>
        <v>#REF!</v>
      </c>
      <c r="R87" s="132"/>
    </row>
    <row r="88" spans="1:18">
      <c r="A88" s="81" t="s">
        <v>173</v>
      </c>
      <c r="B88" s="102" t="s">
        <v>174</v>
      </c>
      <c r="C88" s="82" t="s">
        <v>175</v>
      </c>
      <c r="D88" s="83" t="s">
        <v>35</v>
      </c>
      <c r="E88" s="84">
        <v>1100</v>
      </c>
      <c r="F88" s="84">
        <v>8.53</v>
      </c>
      <c r="G88" s="85">
        <v>9383</v>
      </c>
      <c r="H88" s="62"/>
      <c r="I88" s="124"/>
      <c r="J88" s="117" t="str">
        <f t="shared" si="7"/>
        <v>x</v>
      </c>
      <c r="K88" s="117" t="str">
        <f t="shared" si="5"/>
        <v>x</v>
      </c>
      <c r="L88" s="117" t="str">
        <f t="shared" si="6"/>
        <v>x</v>
      </c>
      <c r="M88" s="118" t="s">
        <v>28</v>
      </c>
      <c r="N88" s="125"/>
      <c r="O88" s="120" t="e">
        <f>SUM(#REF!)</f>
        <v>#REF!</v>
      </c>
      <c r="P88" s="121" t="e">
        <f t="shared" si="8"/>
        <v>#REF!</v>
      </c>
      <c r="Q88" s="131" t="e">
        <f t="shared" si="9"/>
        <v>#REF!</v>
      </c>
      <c r="R88" s="132"/>
    </row>
    <row r="89" ht="13.5" spans="1:18">
      <c r="A89" s="81" t="s">
        <v>176</v>
      </c>
      <c r="B89" s="102" t="s">
        <v>85</v>
      </c>
      <c r="C89" s="82" t="s">
        <v>177</v>
      </c>
      <c r="D89" s="83" t="s">
        <v>54</v>
      </c>
      <c r="E89" s="84">
        <v>2</v>
      </c>
      <c r="F89" s="84">
        <v>112.93</v>
      </c>
      <c r="G89" s="85">
        <v>225.86</v>
      </c>
      <c r="H89" s="62"/>
      <c r="I89" s="124"/>
      <c r="J89" s="117" t="str">
        <f t="shared" si="7"/>
        <v>x</v>
      </c>
      <c r="K89" s="117" t="str">
        <f t="shared" si="5"/>
        <v>x</v>
      </c>
      <c r="L89" s="117" t="str">
        <f t="shared" si="6"/>
        <v>x</v>
      </c>
      <c r="M89" s="118" t="s">
        <v>28</v>
      </c>
      <c r="N89" s="125"/>
      <c r="O89" s="120" t="e">
        <f>SUM(#REF!)</f>
        <v>#REF!</v>
      </c>
      <c r="P89" s="121" t="e">
        <f t="shared" si="8"/>
        <v>#REF!</v>
      </c>
      <c r="Q89" s="131" t="e">
        <f t="shared" si="9"/>
        <v>#REF!</v>
      </c>
      <c r="R89" s="132"/>
    </row>
    <row r="90" ht="13.5" spans="1:18">
      <c r="A90" s="48">
        <v>9</v>
      </c>
      <c r="B90" s="49"/>
      <c r="C90" s="50" t="s">
        <v>178</v>
      </c>
      <c r="D90" s="51">
        <v>0</v>
      </c>
      <c r="E90" s="52">
        <v>0</v>
      </c>
      <c r="F90" s="52">
        <v>0</v>
      </c>
      <c r="G90" s="53">
        <v>0</v>
      </c>
      <c r="H90" s="54">
        <v>3207.59</v>
      </c>
      <c r="I90" s="126" t="str">
        <f>IF(H90&gt;0,"X","")</f>
        <v>X</v>
      </c>
      <c r="J90" s="117" t="str">
        <f t="shared" si="7"/>
        <v>x</v>
      </c>
      <c r="K90" s="117" t="str">
        <f t="shared" si="5"/>
        <v>x</v>
      </c>
      <c r="L90" s="117" t="str">
        <f t="shared" si="6"/>
        <v>x</v>
      </c>
      <c r="M90" s="122"/>
      <c r="N90" s="127"/>
      <c r="O90" s="120" t="e">
        <f>SUM(#REF!)</f>
        <v>#REF!</v>
      </c>
      <c r="P90" s="121" t="e">
        <f t="shared" si="8"/>
        <v>#REF!</v>
      </c>
      <c r="Q90" s="131" t="e">
        <f t="shared" si="9"/>
        <v>#REF!</v>
      </c>
      <c r="R90" s="132"/>
    </row>
    <row r="91" spans="1:18">
      <c r="A91" s="68" t="s">
        <v>179</v>
      </c>
      <c r="B91" s="96"/>
      <c r="C91" s="78" t="s">
        <v>180</v>
      </c>
      <c r="D91" s="134">
        <v>0</v>
      </c>
      <c r="E91" s="79">
        <v>0</v>
      </c>
      <c r="F91" s="79">
        <v>0</v>
      </c>
      <c r="G91" s="80">
        <v>0</v>
      </c>
      <c r="H91" s="62"/>
      <c r="I91" s="126" t="str">
        <f>IF(SUM(G92:G108)&gt;0,"xx","")</f>
        <v>xx</v>
      </c>
      <c r="J91" s="117" t="str">
        <f t="shared" si="7"/>
        <v>x</v>
      </c>
      <c r="K91" s="117" t="str">
        <f t="shared" si="5"/>
        <v>x</v>
      </c>
      <c r="L91" s="117" t="str">
        <f t="shared" si="6"/>
        <v>x</v>
      </c>
      <c r="M91" s="122"/>
      <c r="N91" s="127"/>
      <c r="O91" s="120" t="e">
        <f>SUM(#REF!)</f>
        <v>#REF!</v>
      </c>
      <c r="P91" s="121" t="e">
        <f t="shared" si="8"/>
        <v>#REF!</v>
      </c>
      <c r="Q91" s="131" t="e">
        <f t="shared" si="9"/>
        <v>#REF!</v>
      </c>
      <c r="R91" s="132"/>
    </row>
    <row r="92" spans="1:18">
      <c r="A92" s="135" t="s">
        <v>181</v>
      </c>
      <c r="B92" s="96"/>
      <c r="C92" s="136" t="s">
        <v>182</v>
      </c>
      <c r="D92" s="64">
        <v>0</v>
      </c>
      <c r="E92" s="79">
        <v>0</v>
      </c>
      <c r="F92" s="79">
        <v>0</v>
      </c>
      <c r="G92" s="80">
        <v>0</v>
      </c>
      <c r="H92" s="62"/>
      <c r="I92" s="126" t="str">
        <f>IF(SUM(G93:G93)&gt;0,"xx","")</f>
        <v>xx</v>
      </c>
      <c r="J92" s="117" t="str">
        <f t="shared" si="7"/>
        <v>x</v>
      </c>
      <c r="K92" s="117" t="str">
        <f t="shared" si="5"/>
        <v>x</v>
      </c>
      <c r="L92" s="117" t="str">
        <f t="shared" si="6"/>
        <v>x</v>
      </c>
      <c r="M92" s="122"/>
      <c r="N92" s="127"/>
      <c r="O92" s="120" t="e">
        <f>SUM(#REF!)</f>
        <v>#REF!</v>
      </c>
      <c r="P92" s="121" t="e">
        <f t="shared" si="8"/>
        <v>#REF!</v>
      </c>
      <c r="Q92" s="131" t="e">
        <f t="shared" si="9"/>
        <v>#REF!</v>
      </c>
      <c r="R92" s="132"/>
    </row>
    <row r="93" ht="22.5" spans="1:18">
      <c r="A93" s="70">
        <v>89957</v>
      </c>
      <c r="B93" s="96" t="s">
        <v>33</v>
      </c>
      <c r="C93" s="66" t="s">
        <v>183</v>
      </c>
      <c r="D93" s="64" t="s">
        <v>54</v>
      </c>
      <c r="E93" s="67">
        <v>1</v>
      </c>
      <c r="F93" s="67">
        <v>210.03</v>
      </c>
      <c r="G93" s="67">
        <v>210.03</v>
      </c>
      <c r="H93" s="62"/>
      <c r="I93" s="124"/>
      <c r="J93" s="117" t="str">
        <f t="shared" si="7"/>
        <v>x</v>
      </c>
      <c r="K93" s="117" t="str">
        <f t="shared" si="5"/>
        <v>x</v>
      </c>
      <c r="L93" s="117" t="str">
        <f t="shared" si="6"/>
        <v>x</v>
      </c>
      <c r="M93" s="122"/>
      <c r="N93" s="125">
        <v>0</v>
      </c>
      <c r="O93" s="120" t="e">
        <f>SUM(#REF!)</f>
        <v>#REF!</v>
      </c>
      <c r="P93" s="121" t="e">
        <f t="shared" si="8"/>
        <v>#REF!</v>
      </c>
      <c r="Q93" s="131" t="e">
        <f t="shared" si="9"/>
        <v>#REF!</v>
      </c>
      <c r="R93" s="132"/>
    </row>
    <row r="94" spans="1:18">
      <c r="A94" s="68" t="s">
        <v>184</v>
      </c>
      <c r="B94" s="96"/>
      <c r="C94" s="78" t="s">
        <v>185</v>
      </c>
      <c r="D94" s="64">
        <v>0</v>
      </c>
      <c r="E94" s="79">
        <v>0</v>
      </c>
      <c r="F94" s="79">
        <v>0</v>
      </c>
      <c r="G94" s="80">
        <v>0</v>
      </c>
      <c r="H94" s="62"/>
      <c r="I94" s="126" t="str">
        <f>IF(SUM(G95:G97)&gt;0,"xx","")</f>
        <v>xx</v>
      </c>
      <c r="J94" s="117" t="str">
        <f t="shared" si="7"/>
        <v>x</v>
      </c>
      <c r="K94" s="117" t="str">
        <f t="shared" si="5"/>
        <v>x</v>
      </c>
      <c r="L94" s="117" t="str">
        <f t="shared" si="6"/>
        <v>x</v>
      </c>
      <c r="M94" s="122"/>
      <c r="N94" s="127"/>
      <c r="O94" s="120" t="e">
        <f>SUM(#REF!)</f>
        <v>#REF!</v>
      </c>
      <c r="P94" s="121" t="e">
        <f t="shared" si="8"/>
        <v>#REF!</v>
      </c>
      <c r="Q94" s="131" t="e">
        <f t="shared" si="9"/>
        <v>#REF!</v>
      </c>
      <c r="R94" s="132"/>
    </row>
    <row r="95" ht="22.5" spans="1:18">
      <c r="A95" s="70">
        <v>95635</v>
      </c>
      <c r="B95" s="96" t="s">
        <v>33</v>
      </c>
      <c r="C95" s="66" t="s">
        <v>186</v>
      </c>
      <c r="D95" s="64" t="s">
        <v>54</v>
      </c>
      <c r="E95" s="67">
        <v>1</v>
      </c>
      <c r="F95" s="67">
        <v>336.43</v>
      </c>
      <c r="G95" s="67">
        <v>336.43</v>
      </c>
      <c r="H95" s="62"/>
      <c r="I95" s="126"/>
      <c r="J95" s="117" t="str">
        <f t="shared" si="7"/>
        <v>x</v>
      </c>
      <c r="K95" s="117" t="str">
        <f t="shared" si="5"/>
        <v>x</v>
      </c>
      <c r="L95" s="117" t="str">
        <f t="shared" si="6"/>
        <v>x</v>
      </c>
      <c r="M95" s="122"/>
      <c r="N95" s="125">
        <v>0</v>
      </c>
      <c r="O95" s="120" t="e">
        <f>SUM(#REF!)</f>
        <v>#REF!</v>
      </c>
      <c r="P95" s="121" t="e">
        <f t="shared" si="8"/>
        <v>#REF!</v>
      </c>
      <c r="Q95" s="131" t="e">
        <f t="shared" si="9"/>
        <v>#REF!</v>
      </c>
      <c r="R95" s="132"/>
    </row>
    <row r="96" spans="1:18">
      <c r="A96" s="70">
        <v>95675</v>
      </c>
      <c r="B96" s="96" t="s">
        <v>33</v>
      </c>
      <c r="C96" s="66" t="s">
        <v>187</v>
      </c>
      <c r="D96" s="64" t="s">
        <v>54</v>
      </c>
      <c r="E96" s="67">
        <v>1</v>
      </c>
      <c r="F96" s="67">
        <v>187.98</v>
      </c>
      <c r="G96" s="67">
        <v>187.98</v>
      </c>
      <c r="H96" s="62"/>
      <c r="I96" s="126"/>
      <c r="J96" s="117" t="str">
        <f t="shared" si="7"/>
        <v>x</v>
      </c>
      <c r="K96" s="117" t="str">
        <f t="shared" si="5"/>
        <v>x</v>
      </c>
      <c r="L96" s="117" t="str">
        <f t="shared" si="6"/>
        <v>x</v>
      </c>
      <c r="M96" s="122"/>
      <c r="N96" s="125">
        <v>0</v>
      </c>
      <c r="O96" s="120" t="e">
        <f>SUM(#REF!)</f>
        <v>#REF!</v>
      </c>
      <c r="P96" s="121" t="e">
        <f t="shared" si="8"/>
        <v>#REF!</v>
      </c>
      <c r="Q96" s="131" t="e">
        <f t="shared" si="9"/>
        <v>#REF!</v>
      </c>
      <c r="R96" s="132"/>
    </row>
    <row r="97" ht="22.5" spans="1:18">
      <c r="A97" s="70">
        <v>95676</v>
      </c>
      <c r="B97" s="96" t="s">
        <v>33</v>
      </c>
      <c r="C97" s="66" t="s">
        <v>188</v>
      </c>
      <c r="D97" s="64" t="s">
        <v>54</v>
      </c>
      <c r="E97" s="67">
        <v>1</v>
      </c>
      <c r="F97" s="67">
        <v>116.04</v>
      </c>
      <c r="G97" s="67">
        <v>116.04</v>
      </c>
      <c r="H97" s="62"/>
      <c r="I97" s="126"/>
      <c r="J97" s="117" t="str">
        <f t="shared" si="7"/>
        <v>x</v>
      </c>
      <c r="K97" s="117" t="str">
        <f t="shared" si="5"/>
        <v>x</v>
      </c>
      <c r="L97" s="117" t="str">
        <f t="shared" si="6"/>
        <v>x</v>
      </c>
      <c r="M97" s="122"/>
      <c r="N97" s="125">
        <v>0</v>
      </c>
      <c r="O97" s="120" t="e">
        <f>SUM(#REF!)</f>
        <v>#REF!</v>
      </c>
      <c r="P97" s="121" t="e">
        <f t="shared" si="8"/>
        <v>#REF!</v>
      </c>
      <c r="Q97" s="131" t="e">
        <f t="shared" si="9"/>
        <v>#REF!</v>
      </c>
      <c r="R97" s="132"/>
    </row>
    <row r="98" spans="1:18">
      <c r="A98" s="68" t="s">
        <v>189</v>
      </c>
      <c r="B98" s="96"/>
      <c r="C98" s="78" t="s">
        <v>190</v>
      </c>
      <c r="D98" s="64">
        <v>0</v>
      </c>
      <c r="E98" s="79">
        <v>0</v>
      </c>
      <c r="F98" s="79">
        <v>0</v>
      </c>
      <c r="G98" s="80">
        <v>0</v>
      </c>
      <c r="H98" s="62"/>
      <c r="I98" s="126" t="str">
        <f>IF(SUM(G99:G100)&gt;0,"xx","")</f>
        <v>xx</v>
      </c>
      <c r="J98" s="117" t="str">
        <f t="shared" si="7"/>
        <v>x</v>
      </c>
      <c r="K98" s="117" t="str">
        <f>IF(I98="X","x",IF(I98="xx","x",IF(OR(D98&gt;0,G98&gt;0),"x","")))</f>
        <v>x</v>
      </c>
      <c r="L98" s="117" t="str">
        <f t="shared" si="6"/>
        <v>x</v>
      </c>
      <c r="M98" s="122"/>
      <c r="N98" s="127"/>
      <c r="O98" s="120" t="e">
        <f>SUM(#REF!)</f>
        <v>#REF!</v>
      </c>
      <c r="P98" s="121" t="e">
        <f t="shared" si="8"/>
        <v>#REF!</v>
      </c>
      <c r="Q98" s="131" t="e">
        <f t="shared" si="9"/>
        <v>#REF!</v>
      </c>
      <c r="R98" s="132"/>
    </row>
    <row r="99" spans="1:18">
      <c r="A99" s="68" t="s">
        <v>191</v>
      </c>
      <c r="B99" s="96"/>
      <c r="C99" s="78" t="s">
        <v>192</v>
      </c>
      <c r="D99" s="64">
        <v>0</v>
      </c>
      <c r="E99" s="79">
        <v>0</v>
      </c>
      <c r="F99" s="79">
        <v>0</v>
      </c>
      <c r="G99" s="80">
        <v>0</v>
      </c>
      <c r="H99" s="62"/>
      <c r="I99" s="126" t="str">
        <f>IF(SUM(G100:G100)&gt;0,"xx","")</f>
        <v>xx</v>
      </c>
      <c r="J99" s="117" t="str">
        <f t="shared" si="7"/>
        <v>x</v>
      </c>
      <c r="K99" s="117" t="str">
        <f t="shared" ref="K99:K138" si="10">IF(I99="X","x",IF(I99="xx","x",IF(G99&gt;0,"x","")))</f>
        <v>x</v>
      </c>
      <c r="L99" s="117" t="str">
        <f t="shared" si="6"/>
        <v>x</v>
      </c>
      <c r="M99" s="122"/>
      <c r="N99" s="127"/>
      <c r="O99" s="120" t="e">
        <f>SUM(#REF!)</f>
        <v>#REF!</v>
      </c>
      <c r="P99" s="121" t="e">
        <f t="shared" si="8"/>
        <v>#REF!</v>
      </c>
      <c r="Q99" s="131" t="e">
        <f t="shared" si="9"/>
        <v>#REF!</v>
      </c>
      <c r="R99" s="132"/>
    </row>
    <row r="100" ht="22.5" spans="1:18">
      <c r="A100" s="70">
        <v>89402</v>
      </c>
      <c r="B100" s="96" t="s">
        <v>33</v>
      </c>
      <c r="C100" s="66" t="s">
        <v>193</v>
      </c>
      <c r="D100" s="64" t="s">
        <v>35</v>
      </c>
      <c r="E100" s="67">
        <v>61.1</v>
      </c>
      <c r="F100" s="67">
        <v>17.54</v>
      </c>
      <c r="G100" s="67">
        <v>1071.69</v>
      </c>
      <c r="H100" s="62"/>
      <c r="I100" s="126"/>
      <c r="J100" s="117" t="str">
        <f t="shared" si="7"/>
        <v>x</v>
      </c>
      <c r="K100" s="117" t="str">
        <f t="shared" si="10"/>
        <v>x</v>
      </c>
      <c r="L100" s="117" t="str">
        <f t="shared" si="6"/>
        <v>x</v>
      </c>
      <c r="M100" s="122"/>
      <c r="N100" s="125">
        <v>0</v>
      </c>
      <c r="O100" s="120" t="e">
        <f>SUM(#REF!)</f>
        <v>#REF!</v>
      </c>
      <c r="P100" s="121" t="e">
        <f t="shared" si="8"/>
        <v>#REF!</v>
      </c>
      <c r="Q100" s="131" t="e">
        <f t="shared" si="9"/>
        <v>#REF!</v>
      </c>
      <c r="R100" s="132"/>
    </row>
    <row r="101" spans="1:18">
      <c r="A101" s="68" t="s">
        <v>194</v>
      </c>
      <c r="B101" s="96"/>
      <c r="C101" s="78" t="s">
        <v>195</v>
      </c>
      <c r="D101" s="64">
        <v>0</v>
      </c>
      <c r="E101" s="79">
        <v>0</v>
      </c>
      <c r="F101" s="79">
        <v>0</v>
      </c>
      <c r="G101" s="80">
        <v>0</v>
      </c>
      <c r="H101" s="62"/>
      <c r="I101" s="126" t="str">
        <f>IF(SUM(G102:G103)&gt;0,"xx","")</f>
        <v>xx</v>
      </c>
      <c r="J101" s="117" t="str">
        <f t="shared" si="7"/>
        <v>x</v>
      </c>
      <c r="K101" s="117" t="str">
        <f t="shared" si="10"/>
        <v>x</v>
      </c>
      <c r="L101" s="117" t="str">
        <f t="shared" si="6"/>
        <v>x</v>
      </c>
      <c r="M101" s="122"/>
      <c r="N101" s="127"/>
      <c r="O101" s="120" t="e">
        <f>SUM(#REF!)</f>
        <v>#REF!</v>
      </c>
      <c r="P101" s="121" t="e">
        <f t="shared" si="8"/>
        <v>#REF!</v>
      </c>
      <c r="Q101" s="131" t="e">
        <f t="shared" si="9"/>
        <v>#REF!</v>
      </c>
      <c r="R101" s="132"/>
    </row>
    <row r="102" ht="22.5" spans="1:18">
      <c r="A102" s="70">
        <v>89363</v>
      </c>
      <c r="B102" s="96" t="s">
        <v>33</v>
      </c>
      <c r="C102" s="66" t="s">
        <v>196</v>
      </c>
      <c r="D102" s="64" t="s">
        <v>54</v>
      </c>
      <c r="E102" s="67">
        <v>2</v>
      </c>
      <c r="F102" s="67">
        <v>14.48</v>
      </c>
      <c r="G102" s="67">
        <v>28.96</v>
      </c>
      <c r="H102" s="62"/>
      <c r="I102" s="126"/>
      <c r="J102" s="117" t="str">
        <f t="shared" si="7"/>
        <v>x</v>
      </c>
      <c r="K102" s="117" t="str">
        <f t="shared" si="10"/>
        <v>x</v>
      </c>
      <c r="L102" s="117" t="str">
        <f t="shared" si="6"/>
        <v>x</v>
      </c>
      <c r="M102" s="122"/>
      <c r="N102" s="125">
        <v>0</v>
      </c>
      <c r="O102" s="120" t="e">
        <f>SUM(#REF!)</f>
        <v>#REF!</v>
      </c>
      <c r="P102" s="121" t="e">
        <f t="shared" si="8"/>
        <v>#REF!</v>
      </c>
      <c r="Q102" s="131" t="e">
        <f t="shared" si="9"/>
        <v>#REF!</v>
      </c>
      <c r="R102" s="132"/>
    </row>
    <row r="103" ht="22.5" spans="1:18">
      <c r="A103" s="70">
        <v>89362</v>
      </c>
      <c r="B103" s="96" t="s">
        <v>33</v>
      </c>
      <c r="C103" s="66" t="s">
        <v>197</v>
      </c>
      <c r="D103" s="64" t="s">
        <v>54</v>
      </c>
      <c r="E103" s="67">
        <v>2</v>
      </c>
      <c r="F103" s="67">
        <v>13.38</v>
      </c>
      <c r="G103" s="67">
        <v>26.76</v>
      </c>
      <c r="H103" s="62"/>
      <c r="I103" s="126"/>
      <c r="J103" s="117" t="str">
        <f t="shared" si="7"/>
        <v>x</v>
      </c>
      <c r="K103" s="117" t="str">
        <f t="shared" si="10"/>
        <v>x</v>
      </c>
      <c r="L103" s="117" t="str">
        <f t="shared" si="6"/>
        <v>x</v>
      </c>
      <c r="M103" s="122"/>
      <c r="N103" s="125">
        <v>0</v>
      </c>
      <c r="O103" s="120" t="e">
        <f>SUM(#REF!)</f>
        <v>#REF!</v>
      </c>
      <c r="P103" s="121" t="e">
        <f t="shared" si="8"/>
        <v>#REF!</v>
      </c>
      <c r="Q103" s="131" t="e">
        <f t="shared" si="9"/>
        <v>#REF!</v>
      </c>
      <c r="R103" s="132"/>
    </row>
    <row r="104" spans="1:18">
      <c r="A104" s="68" t="s">
        <v>198</v>
      </c>
      <c r="B104" s="96"/>
      <c r="C104" s="78" t="s">
        <v>199</v>
      </c>
      <c r="D104" s="64">
        <v>0</v>
      </c>
      <c r="E104" s="79">
        <v>0</v>
      </c>
      <c r="F104" s="79">
        <v>0</v>
      </c>
      <c r="G104" s="80">
        <v>0</v>
      </c>
      <c r="H104" s="62"/>
      <c r="I104" s="126" t="str">
        <f>IF(SUM(G105:G105)&gt;0,"xx","")</f>
        <v>xx</v>
      </c>
      <c r="J104" s="117" t="str">
        <f t="shared" si="7"/>
        <v>x</v>
      </c>
      <c r="K104" s="117" t="str">
        <f t="shared" si="10"/>
        <v>x</v>
      </c>
      <c r="L104" s="117" t="str">
        <f t="shared" si="6"/>
        <v>x</v>
      </c>
      <c r="M104" s="122"/>
      <c r="N104" s="127"/>
      <c r="O104" s="120" t="e">
        <f>SUM(#REF!)</f>
        <v>#REF!</v>
      </c>
      <c r="P104" s="121" t="e">
        <f t="shared" si="8"/>
        <v>#REF!</v>
      </c>
      <c r="Q104" s="131" t="e">
        <f t="shared" si="9"/>
        <v>#REF!</v>
      </c>
      <c r="R104" s="132"/>
    </row>
    <row r="105" ht="22.5" spans="1:18">
      <c r="A105" s="70">
        <v>89714</v>
      </c>
      <c r="B105" s="96" t="s">
        <v>33</v>
      </c>
      <c r="C105" s="66" t="s">
        <v>200</v>
      </c>
      <c r="D105" s="64" t="s">
        <v>35</v>
      </c>
      <c r="E105" s="67">
        <v>2.5</v>
      </c>
      <c r="F105" s="67">
        <v>51.24</v>
      </c>
      <c r="G105" s="67">
        <v>128.1</v>
      </c>
      <c r="H105" s="62"/>
      <c r="I105" s="124"/>
      <c r="J105" s="117" t="str">
        <f t="shared" si="7"/>
        <v>x</v>
      </c>
      <c r="K105" s="117" t="str">
        <f t="shared" si="10"/>
        <v>x</v>
      </c>
      <c r="L105" s="117" t="str">
        <f t="shared" si="6"/>
        <v>x</v>
      </c>
      <c r="M105" s="122"/>
      <c r="N105" s="125">
        <v>0</v>
      </c>
      <c r="O105" s="120" t="e">
        <f>SUM(#REF!)</f>
        <v>#REF!</v>
      </c>
      <c r="P105" s="121" t="e">
        <f t="shared" si="8"/>
        <v>#REF!</v>
      </c>
      <c r="Q105" s="131" t="e">
        <f t="shared" si="9"/>
        <v>#REF!</v>
      </c>
      <c r="R105" s="132"/>
    </row>
    <row r="106" spans="1:18">
      <c r="A106" s="68" t="s">
        <v>201</v>
      </c>
      <c r="B106" s="96"/>
      <c r="C106" s="78" t="s">
        <v>202</v>
      </c>
      <c r="D106" s="64">
        <v>0</v>
      </c>
      <c r="E106" s="79">
        <v>0</v>
      </c>
      <c r="F106" s="79">
        <v>0</v>
      </c>
      <c r="G106" s="80">
        <v>0</v>
      </c>
      <c r="H106" s="62"/>
      <c r="I106" s="126" t="str">
        <f>IF(SUM(G107:G108)&gt;0,"xx","")</f>
        <v>xx</v>
      </c>
      <c r="J106" s="117" t="str">
        <f t="shared" si="7"/>
        <v>x</v>
      </c>
      <c r="K106" s="117" t="str">
        <f t="shared" si="10"/>
        <v>x</v>
      </c>
      <c r="L106" s="117" t="str">
        <f t="shared" si="6"/>
        <v>x</v>
      </c>
      <c r="M106" s="122"/>
      <c r="N106" s="127"/>
      <c r="O106" s="120" t="e">
        <f>SUM(#REF!)</f>
        <v>#REF!</v>
      </c>
      <c r="P106" s="121" t="e">
        <f t="shared" si="8"/>
        <v>#REF!</v>
      </c>
      <c r="Q106" s="131" t="e">
        <f t="shared" si="9"/>
        <v>#REF!</v>
      </c>
      <c r="R106" s="132"/>
    </row>
    <row r="107" ht="22.5" spans="1:18">
      <c r="A107" s="70">
        <v>89746</v>
      </c>
      <c r="B107" s="96" t="s">
        <v>33</v>
      </c>
      <c r="C107" s="66" t="s">
        <v>203</v>
      </c>
      <c r="D107" s="64" t="s">
        <v>54</v>
      </c>
      <c r="E107" s="67">
        <v>1</v>
      </c>
      <c r="F107" s="67">
        <v>35.74</v>
      </c>
      <c r="G107" s="67">
        <v>35.74</v>
      </c>
      <c r="H107" s="62"/>
      <c r="I107" s="124"/>
      <c r="J107" s="117" t="str">
        <f t="shared" si="7"/>
        <v>x</v>
      </c>
      <c r="K107" s="117" t="str">
        <f t="shared" si="10"/>
        <v>x</v>
      </c>
      <c r="L107" s="117" t="str">
        <f t="shared" si="6"/>
        <v>x</v>
      </c>
      <c r="M107" s="122"/>
      <c r="N107" s="125">
        <v>0</v>
      </c>
      <c r="O107" s="120" t="e">
        <f>SUM(#REF!)</f>
        <v>#REF!</v>
      </c>
      <c r="P107" s="121" t="e">
        <f t="shared" si="8"/>
        <v>#REF!</v>
      </c>
      <c r="Q107" s="131" t="e">
        <f t="shared" si="9"/>
        <v>#REF!</v>
      </c>
      <c r="R107" s="132"/>
    </row>
    <row r="108" ht="22.5" spans="1:18">
      <c r="A108" s="70">
        <v>89744</v>
      </c>
      <c r="B108" s="96" t="s">
        <v>33</v>
      </c>
      <c r="C108" s="66" t="s">
        <v>204</v>
      </c>
      <c r="D108" s="64" t="s">
        <v>54</v>
      </c>
      <c r="E108" s="67">
        <v>1</v>
      </c>
      <c r="F108" s="67">
        <v>34.7</v>
      </c>
      <c r="G108" s="67">
        <v>34.7</v>
      </c>
      <c r="H108" s="62"/>
      <c r="I108" s="124"/>
      <c r="J108" s="117" t="str">
        <f t="shared" si="7"/>
        <v>x</v>
      </c>
      <c r="K108" s="117" t="str">
        <f t="shared" si="10"/>
        <v>x</v>
      </c>
      <c r="L108" s="117" t="str">
        <f t="shared" si="6"/>
        <v>x</v>
      </c>
      <c r="M108" s="122"/>
      <c r="N108" s="125">
        <v>0</v>
      </c>
      <c r="O108" s="120" t="e">
        <f>SUM(#REF!)</f>
        <v>#REF!</v>
      </c>
      <c r="P108" s="121" t="e">
        <f t="shared" si="8"/>
        <v>#REF!</v>
      </c>
      <c r="Q108" s="131" t="e">
        <f t="shared" si="9"/>
        <v>#REF!</v>
      </c>
      <c r="R108" s="132"/>
    </row>
    <row r="109" ht="22.5" spans="1:18">
      <c r="A109" s="70" t="s">
        <v>82</v>
      </c>
      <c r="B109" s="96"/>
      <c r="C109" s="78" t="s">
        <v>205</v>
      </c>
      <c r="D109" s="64">
        <v>0</v>
      </c>
      <c r="E109" s="79">
        <v>0</v>
      </c>
      <c r="F109" s="79">
        <v>0</v>
      </c>
      <c r="G109" s="80">
        <v>0</v>
      </c>
      <c r="H109" s="62"/>
      <c r="I109" s="126" t="str">
        <f>IF(SUM(G110:G110)&gt;0,"xx","")</f>
        <v>xx</v>
      </c>
      <c r="J109" s="117" t="str">
        <f t="shared" si="7"/>
        <v>x</v>
      </c>
      <c r="K109" s="117" t="str">
        <f t="shared" si="10"/>
        <v>x</v>
      </c>
      <c r="L109" s="117" t="str">
        <f t="shared" si="6"/>
        <v>x</v>
      </c>
      <c r="M109" s="122"/>
      <c r="N109" s="127"/>
      <c r="O109" s="120" t="e">
        <f>SUM(#REF!)</f>
        <v>#REF!</v>
      </c>
      <c r="P109" s="121" t="e">
        <f t="shared" si="8"/>
        <v>#REF!</v>
      </c>
      <c r="Q109" s="131" t="e">
        <f t="shared" si="9"/>
        <v>#REF!</v>
      </c>
      <c r="R109" s="132"/>
    </row>
    <row r="110" ht="23.25" spans="1:18">
      <c r="A110" s="81" t="s">
        <v>206</v>
      </c>
      <c r="B110" s="102" t="s">
        <v>85</v>
      </c>
      <c r="C110" s="137" t="s">
        <v>207</v>
      </c>
      <c r="D110" s="83" t="s">
        <v>168</v>
      </c>
      <c r="E110" s="84">
        <v>1</v>
      </c>
      <c r="F110" s="84">
        <v>1031.16</v>
      </c>
      <c r="G110" s="85">
        <v>1031.16</v>
      </c>
      <c r="H110" s="62"/>
      <c r="I110" s="124"/>
      <c r="J110" s="117" t="str">
        <f t="shared" si="7"/>
        <v>x</v>
      </c>
      <c r="K110" s="117" t="str">
        <f t="shared" si="10"/>
        <v>x</v>
      </c>
      <c r="L110" s="117" t="str">
        <f t="shared" si="6"/>
        <v>x</v>
      </c>
      <c r="M110" s="122"/>
      <c r="N110" s="125"/>
      <c r="O110" s="120" t="e">
        <f>SUM(#REF!)</f>
        <v>#REF!</v>
      </c>
      <c r="P110" s="121" t="e">
        <f t="shared" si="8"/>
        <v>#REF!</v>
      </c>
      <c r="Q110" s="131" t="e">
        <f t="shared" si="9"/>
        <v>#REF!</v>
      </c>
      <c r="R110" s="132"/>
    </row>
    <row r="111" ht="13.5" spans="1:18">
      <c r="A111" s="48" t="s">
        <v>208</v>
      </c>
      <c r="B111" s="49"/>
      <c r="C111" s="50" t="s">
        <v>209</v>
      </c>
      <c r="D111" s="51">
        <v>0</v>
      </c>
      <c r="E111" s="52">
        <v>0</v>
      </c>
      <c r="F111" s="52">
        <v>0</v>
      </c>
      <c r="G111" s="53">
        <v>0</v>
      </c>
      <c r="H111" s="54">
        <v>257026.35</v>
      </c>
      <c r="I111" s="126" t="str">
        <f>IF(H111&gt;0,"X","")</f>
        <v>X</v>
      </c>
      <c r="J111" s="117" t="str">
        <f t="shared" si="7"/>
        <v>x</v>
      </c>
      <c r="K111" s="117" t="str">
        <f t="shared" si="10"/>
        <v>x</v>
      </c>
      <c r="L111" s="117" t="str">
        <f t="shared" si="6"/>
        <v>x</v>
      </c>
      <c r="M111" s="122"/>
      <c r="N111" s="127"/>
      <c r="O111" s="120" t="e">
        <f>SUM(#REF!)</f>
        <v>#REF!</v>
      </c>
      <c r="P111" s="121" t="e">
        <f t="shared" si="8"/>
        <v>#REF!</v>
      </c>
      <c r="Q111" s="131" t="e">
        <f t="shared" si="9"/>
        <v>#REF!</v>
      </c>
      <c r="R111" s="132"/>
    </row>
    <row r="112" spans="1:18">
      <c r="A112" s="90" t="s">
        <v>210</v>
      </c>
      <c r="B112" s="96"/>
      <c r="C112" s="91" t="s">
        <v>211</v>
      </c>
      <c r="D112" s="134">
        <v>0</v>
      </c>
      <c r="E112" s="79">
        <v>0</v>
      </c>
      <c r="F112" s="79">
        <v>0</v>
      </c>
      <c r="G112" s="80">
        <v>0</v>
      </c>
      <c r="H112" s="62"/>
      <c r="I112" s="126" t="str">
        <f>IF(SUM(G113:G116)&gt;0,"xx","")</f>
        <v>xx</v>
      </c>
      <c r="J112" s="117" t="str">
        <f t="shared" si="7"/>
        <v>x</v>
      </c>
      <c r="K112" s="117" t="str">
        <f t="shared" si="10"/>
        <v>x</v>
      </c>
      <c r="L112" s="117" t="str">
        <f t="shared" si="6"/>
        <v>x</v>
      </c>
      <c r="M112" s="122"/>
      <c r="N112" s="127"/>
      <c r="O112" s="120" t="e">
        <f>SUM(#REF!)</f>
        <v>#REF!</v>
      </c>
      <c r="P112" s="121" t="e">
        <f t="shared" si="8"/>
        <v>#REF!</v>
      </c>
      <c r="Q112" s="131" t="e">
        <f t="shared" si="9"/>
        <v>#REF!</v>
      </c>
      <c r="R112" s="132"/>
    </row>
    <row r="113" spans="1:18">
      <c r="A113" s="68" t="s">
        <v>212</v>
      </c>
      <c r="B113" s="96"/>
      <c r="C113" s="78" t="s">
        <v>213</v>
      </c>
      <c r="D113" s="64">
        <v>0</v>
      </c>
      <c r="E113" s="79">
        <v>0</v>
      </c>
      <c r="F113" s="79">
        <v>0</v>
      </c>
      <c r="G113" s="80">
        <v>0</v>
      </c>
      <c r="H113" s="62"/>
      <c r="I113" s="126" t="str">
        <f>IF(SUM(G114:G114)&gt;0,"xx","")</f>
        <v>xx</v>
      </c>
      <c r="J113" s="117" t="str">
        <f t="shared" si="7"/>
        <v>x</v>
      </c>
      <c r="K113" s="117" t="str">
        <f t="shared" si="10"/>
        <v>x</v>
      </c>
      <c r="L113" s="117" t="str">
        <f t="shared" si="6"/>
        <v>x</v>
      </c>
      <c r="M113" s="122"/>
      <c r="N113" s="127"/>
      <c r="O113" s="120" t="e">
        <f>SUM(#REF!)</f>
        <v>#REF!</v>
      </c>
      <c r="P113" s="121" t="e">
        <f t="shared" si="8"/>
        <v>#REF!</v>
      </c>
      <c r="Q113" s="131" t="e">
        <f t="shared" si="9"/>
        <v>#REF!</v>
      </c>
      <c r="R113" s="132"/>
    </row>
    <row r="114" ht="33.75" spans="1:18">
      <c r="A114" s="70">
        <v>87894</v>
      </c>
      <c r="B114" s="96" t="s">
        <v>33</v>
      </c>
      <c r="C114" s="66" t="s">
        <v>214</v>
      </c>
      <c r="D114" s="64" t="s">
        <v>43</v>
      </c>
      <c r="E114" s="67">
        <v>91.6</v>
      </c>
      <c r="F114" s="67">
        <v>9.13</v>
      </c>
      <c r="G114" s="67">
        <v>836.31</v>
      </c>
      <c r="H114" s="62"/>
      <c r="I114" s="126"/>
      <c r="J114" s="117" t="str">
        <f t="shared" si="7"/>
        <v>x</v>
      </c>
      <c r="K114" s="117" t="str">
        <f t="shared" si="10"/>
        <v>x</v>
      </c>
      <c r="L114" s="117" t="str">
        <f t="shared" si="6"/>
        <v>x</v>
      </c>
      <c r="M114" s="122"/>
      <c r="N114" s="125">
        <v>0</v>
      </c>
      <c r="O114" s="120" t="e">
        <f>SUM(#REF!)</f>
        <v>#REF!</v>
      </c>
      <c r="P114" s="121" t="e">
        <f t="shared" si="8"/>
        <v>#REF!</v>
      </c>
      <c r="Q114" s="131" t="e">
        <f t="shared" si="9"/>
        <v>#REF!</v>
      </c>
      <c r="R114" s="132"/>
    </row>
    <row r="115" spans="1:18">
      <c r="A115" s="68" t="s">
        <v>215</v>
      </c>
      <c r="B115" s="96"/>
      <c r="C115" s="78" t="s">
        <v>216</v>
      </c>
      <c r="D115" s="64">
        <v>0</v>
      </c>
      <c r="E115" s="79">
        <v>0</v>
      </c>
      <c r="F115" s="79">
        <v>0</v>
      </c>
      <c r="G115" s="80">
        <v>0</v>
      </c>
      <c r="H115" s="62"/>
      <c r="I115" s="126" t="str">
        <f>IF(SUM(G116:G116)&gt;0,"xx","")</f>
        <v>xx</v>
      </c>
      <c r="J115" s="117" t="str">
        <f t="shared" si="7"/>
        <v>x</v>
      </c>
      <c r="K115" s="117" t="str">
        <f t="shared" si="10"/>
        <v>x</v>
      </c>
      <c r="L115" s="117" t="str">
        <f t="shared" si="6"/>
        <v>x</v>
      </c>
      <c r="M115" s="122"/>
      <c r="N115" s="127"/>
      <c r="O115" s="120" t="e">
        <f>SUM(#REF!)</f>
        <v>#REF!</v>
      </c>
      <c r="P115" s="121" t="e">
        <f t="shared" si="8"/>
        <v>#REF!</v>
      </c>
      <c r="Q115" s="131" t="e">
        <f t="shared" si="9"/>
        <v>#REF!</v>
      </c>
      <c r="R115" s="132"/>
    </row>
    <row r="116" ht="33.75" spans="1:18">
      <c r="A116" s="70">
        <v>87775</v>
      </c>
      <c r="B116" s="96" t="s">
        <v>33</v>
      </c>
      <c r="C116" s="66" t="s">
        <v>217</v>
      </c>
      <c r="D116" s="64" t="s">
        <v>43</v>
      </c>
      <c r="E116" s="67">
        <v>91.6</v>
      </c>
      <c r="F116" s="67">
        <v>70.5</v>
      </c>
      <c r="G116" s="67">
        <v>6457.8</v>
      </c>
      <c r="H116" s="62"/>
      <c r="I116" s="124"/>
      <c r="J116" s="117" t="str">
        <f t="shared" si="7"/>
        <v>x</v>
      </c>
      <c r="K116" s="117" t="str">
        <f t="shared" si="10"/>
        <v>x</v>
      </c>
      <c r="L116" s="117" t="str">
        <f t="shared" si="6"/>
        <v>x</v>
      </c>
      <c r="M116" s="122"/>
      <c r="N116" s="125">
        <v>0</v>
      </c>
      <c r="O116" s="120" t="e">
        <f>SUM(#REF!)</f>
        <v>#REF!</v>
      </c>
      <c r="P116" s="121" t="e">
        <f t="shared" si="8"/>
        <v>#REF!</v>
      </c>
      <c r="Q116" s="131" t="e">
        <f t="shared" si="9"/>
        <v>#REF!</v>
      </c>
      <c r="R116" s="132"/>
    </row>
    <row r="117" spans="1:18">
      <c r="A117" s="68" t="s">
        <v>218</v>
      </c>
      <c r="B117" s="96"/>
      <c r="C117" s="78" t="s">
        <v>219</v>
      </c>
      <c r="D117" s="134">
        <v>0</v>
      </c>
      <c r="E117" s="79">
        <v>0</v>
      </c>
      <c r="F117" s="79">
        <v>0</v>
      </c>
      <c r="G117" s="80">
        <v>0</v>
      </c>
      <c r="H117" s="62"/>
      <c r="I117" s="126" t="str">
        <f>IF(SUM(G118:G121)&gt;0,"xx","")</f>
        <v>xx</v>
      </c>
      <c r="J117" s="117" t="str">
        <f t="shared" si="7"/>
        <v>x</v>
      </c>
      <c r="K117" s="117" t="str">
        <f t="shared" si="10"/>
        <v>x</v>
      </c>
      <c r="L117" s="117" t="str">
        <f t="shared" si="6"/>
        <v>x</v>
      </c>
      <c r="M117" s="122"/>
      <c r="N117" s="127"/>
      <c r="O117" s="120" t="e">
        <f>SUM(#REF!)</f>
        <v>#REF!</v>
      </c>
      <c r="P117" s="121" t="e">
        <f t="shared" si="8"/>
        <v>#REF!</v>
      </c>
      <c r="Q117" s="131" t="e">
        <f t="shared" si="9"/>
        <v>#REF!</v>
      </c>
      <c r="R117" s="132"/>
    </row>
    <row r="118" spans="1:18">
      <c r="A118" s="68" t="s">
        <v>220</v>
      </c>
      <c r="B118" s="96"/>
      <c r="C118" s="148" t="s">
        <v>221</v>
      </c>
      <c r="D118" s="64">
        <v>0</v>
      </c>
      <c r="E118" s="79">
        <v>0</v>
      </c>
      <c r="F118" s="79">
        <v>0</v>
      </c>
      <c r="G118" s="80">
        <v>0</v>
      </c>
      <c r="H118" s="62"/>
      <c r="I118" s="126" t="str">
        <f>IF(SUM(G119:G121)&gt;0,"xx","")</f>
        <v>xx</v>
      </c>
      <c r="J118" s="117" t="str">
        <f t="shared" si="7"/>
        <v>x</v>
      </c>
      <c r="K118" s="117" t="str">
        <f t="shared" si="10"/>
        <v>x</v>
      </c>
      <c r="L118" s="117" t="str">
        <f t="shared" si="6"/>
        <v>x</v>
      </c>
      <c r="M118" s="122"/>
      <c r="N118" s="127"/>
      <c r="O118" s="120" t="e">
        <f>SUM(#REF!)</f>
        <v>#REF!</v>
      </c>
      <c r="P118" s="121" t="e">
        <f t="shared" si="8"/>
        <v>#REF!</v>
      </c>
      <c r="Q118" s="131" t="e">
        <f t="shared" si="9"/>
        <v>#REF!</v>
      </c>
      <c r="R118" s="132"/>
    </row>
    <row r="119" ht="22.5" spans="1:18">
      <c r="A119" s="70">
        <v>97097</v>
      </c>
      <c r="B119" s="96" t="s">
        <v>33</v>
      </c>
      <c r="C119" s="66" t="s">
        <v>222</v>
      </c>
      <c r="D119" s="64" t="s">
        <v>43</v>
      </c>
      <c r="E119" s="67">
        <v>748</v>
      </c>
      <c r="F119" s="67">
        <v>45.81</v>
      </c>
      <c r="G119" s="85">
        <v>34265.88</v>
      </c>
      <c r="H119" s="62"/>
      <c r="I119" s="124"/>
      <c r="J119" s="117" t="str">
        <f t="shared" si="7"/>
        <v>x</v>
      </c>
      <c r="K119" s="117" t="str">
        <f t="shared" si="10"/>
        <v>x</v>
      </c>
      <c r="L119" s="117" t="str">
        <f t="shared" si="6"/>
        <v>x</v>
      </c>
      <c r="M119" s="122"/>
      <c r="N119" s="125">
        <v>0</v>
      </c>
      <c r="O119" s="120" t="e">
        <f>SUM(#REF!)</f>
        <v>#REF!</v>
      </c>
      <c r="P119" s="121" t="e">
        <f t="shared" si="8"/>
        <v>#REF!</v>
      </c>
      <c r="Q119" s="131" t="e">
        <f t="shared" si="9"/>
        <v>#REF!</v>
      </c>
      <c r="R119" s="132"/>
    </row>
    <row r="120" ht="22.5" spans="1:18">
      <c r="A120" s="70">
        <v>94993</v>
      </c>
      <c r="B120" s="96" t="s">
        <v>33</v>
      </c>
      <c r="C120" s="66" t="s">
        <v>223</v>
      </c>
      <c r="D120" s="64" t="s">
        <v>43</v>
      </c>
      <c r="E120" s="67">
        <v>748</v>
      </c>
      <c r="F120" s="67">
        <v>97.55</v>
      </c>
      <c r="G120" s="85">
        <v>72967.4</v>
      </c>
      <c r="H120" s="62"/>
      <c r="I120" s="124"/>
      <c r="J120" s="117" t="str">
        <f t="shared" si="7"/>
        <v>x</v>
      </c>
      <c r="K120" s="117" t="str">
        <f t="shared" si="10"/>
        <v>x</v>
      </c>
      <c r="L120" s="117" t="str">
        <f t="shared" si="6"/>
        <v>x</v>
      </c>
      <c r="M120" s="122"/>
      <c r="N120" s="125">
        <v>0</v>
      </c>
      <c r="O120" s="120" t="e">
        <f>SUM(#REF!)</f>
        <v>#REF!</v>
      </c>
      <c r="P120" s="121" t="e">
        <f t="shared" si="8"/>
        <v>#REF!</v>
      </c>
      <c r="Q120" s="131" t="e">
        <f t="shared" si="9"/>
        <v>#REF!</v>
      </c>
      <c r="R120" s="132"/>
    </row>
    <row r="121" ht="22.5" spans="1:18">
      <c r="A121" s="70">
        <v>94995</v>
      </c>
      <c r="B121" s="96" t="s">
        <v>33</v>
      </c>
      <c r="C121" s="66" t="s">
        <v>224</v>
      </c>
      <c r="D121" s="64" t="s">
        <v>43</v>
      </c>
      <c r="E121" s="67">
        <v>112</v>
      </c>
      <c r="F121" s="67">
        <v>113.61</v>
      </c>
      <c r="G121" s="85">
        <v>12724.32</v>
      </c>
      <c r="H121" s="62"/>
      <c r="I121" s="124"/>
      <c r="J121" s="117" t="str">
        <f t="shared" si="7"/>
        <v>x</v>
      </c>
      <c r="K121" s="117" t="str">
        <f t="shared" si="10"/>
        <v>x</v>
      </c>
      <c r="L121" s="117" t="str">
        <f t="shared" si="6"/>
        <v>x</v>
      </c>
      <c r="M121" s="122"/>
      <c r="N121" s="125">
        <v>0</v>
      </c>
      <c r="O121" s="120" t="e">
        <f>SUM(#REF!)</f>
        <v>#REF!</v>
      </c>
      <c r="P121" s="121" t="e">
        <f t="shared" si="8"/>
        <v>#REF!</v>
      </c>
      <c r="Q121" s="131" t="e">
        <f t="shared" si="9"/>
        <v>#REF!</v>
      </c>
      <c r="R121" s="132"/>
    </row>
    <row r="122" ht="27.95" customHeight="1" spans="1:18">
      <c r="A122" s="70" t="s">
        <v>82</v>
      </c>
      <c r="B122" s="96"/>
      <c r="C122" s="78" t="s">
        <v>225</v>
      </c>
      <c r="D122" s="64">
        <v>0</v>
      </c>
      <c r="E122" s="79">
        <v>0</v>
      </c>
      <c r="F122" s="79">
        <v>0</v>
      </c>
      <c r="G122" s="80">
        <v>0</v>
      </c>
      <c r="H122" s="62"/>
      <c r="I122" s="126" t="str">
        <f>IF(SUM(G123:G126)&gt;0,"xx","")</f>
        <v>xx</v>
      </c>
      <c r="J122" s="117" t="str">
        <f t="shared" si="7"/>
        <v>x</v>
      </c>
      <c r="K122" s="117" t="str">
        <f t="shared" si="10"/>
        <v>x</v>
      </c>
      <c r="L122" s="117" t="str">
        <f t="shared" si="6"/>
        <v>x</v>
      </c>
      <c r="M122" s="122"/>
      <c r="N122" s="127"/>
      <c r="O122" s="120" t="e">
        <f>SUM(#REF!)</f>
        <v>#REF!</v>
      </c>
      <c r="P122" s="121" t="e">
        <f t="shared" si="8"/>
        <v>#REF!</v>
      </c>
      <c r="Q122" s="131" t="e">
        <f t="shared" si="9"/>
        <v>#REF!</v>
      </c>
      <c r="R122" s="132"/>
    </row>
    <row r="123" spans="1:18">
      <c r="A123" s="81" t="s">
        <v>226</v>
      </c>
      <c r="B123" s="102" t="s">
        <v>85</v>
      </c>
      <c r="C123" s="82" t="s">
        <v>227</v>
      </c>
      <c r="D123" s="83" t="s">
        <v>43</v>
      </c>
      <c r="E123" s="84">
        <v>105</v>
      </c>
      <c r="F123" s="84">
        <v>98.67</v>
      </c>
      <c r="G123" s="85">
        <v>10360.35</v>
      </c>
      <c r="H123" s="62"/>
      <c r="I123" s="124"/>
      <c r="J123" s="117" t="str">
        <f t="shared" si="7"/>
        <v>x</v>
      </c>
      <c r="K123" s="117" t="str">
        <f t="shared" si="10"/>
        <v>x</v>
      </c>
      <c r="L123" s="117" t="str">
        <f t="shared" si="6"/>
        <v>x</v>
      </c>
      <c r="M123" s="122"/>
      <c r="N123" s="125"/>
      <c r="O123" s="120" t="e">
        <f>SUM(#REF!)</f>
        <v>#REF!</v>
      </c>
      <c r="P123" s="121" t="e">
        <f t="shared" si="8"/>
        <v>#REF!</v>
      </c>
      <c r="Q123" s="131" t="e">
        <f t="shared" si="9"/>
        <v>#REF!</v>
      </c>
      <c r="R123" s="132"/>
    </row>
    <row r="124" ht="22.5" spans="1:18">
      <c r="A124" s="81" t="s">
        <v>228</v>
      </c>
      <c r="B124" s="102" t="s">
        <v>85</v>
      </c>
      <c r="C124" s="82" t="s">
        <v>229</v>
      </c>
      <c r="D124" s="83" t="s">
        <v>43</v>
      </c>
      <c r="E124" s="84">
        <v>41</v>
      </c>
      <c r="F124" s="84">
        <v>123.05</v>
      </c>
      <c r="G124" s="85">
        <v>5045.05</v>
      </c>
      <c r="H124" s="62"/>
      <c r="I124" s="124"/>
      <c r="J124" s="117" t="str">
        <f t="shared" si="7"/>
        <v>x</v>
      </c>
      <c r="K124" s="117" t="str">
        <f t="shared" si="10"/>
        <v>x</v>
      </c>
      <c r="L124" s="117" t="str">
        <f t="shared" si="6"/>
        <v>x</v>
      </c>
      <c r="M124" s="122"/>
      <c r="N124" s="125"/>
      <c r="O124" s="120" t="e">
        <f>SUM(#REF!)</f>
        <v>#REF!</v>
      </c>
      <c r="P124" s="121" t="e">
        <f t="shared" si="8"/>
        <v>#REF!</v>
      </c>
      <c r="Q124" s="131" t="e">
        <f t="shared" si="9"/>
        <v>#REF!</v>
      </c>
      <c r="R124" s="132"/>
    </row>
    <row r="125" ht="22.5" spans="1:18">
      <c r="A125" s="81" t="s">
        <v>230</v>
      </c>
      <c r="B125" s="102" t="s">
        <v>85</v>
      </c>
      <c r="C125" s="82" t="s">
        <v>231</v>
      </c>
      <c r="D125" s="83" t="s">
        <v>43</v>
      </c>
      <c r="E125" s="84">
        <v>748</v>
      </c>
      <c r="F125" s="84">
        <v>106.45</v>
      </c>
      <c r="G125" s="85">
        <v>79624.6</v>
      </c>
      <c r="H125" s="62"/>
      <c r="I125" s="124"/>
      <c r="J125" s="117" t="str">
        <f t="shared" si="7"/>
        <v>x</v>
      </c>
      <c r="K125" s="117" t="str">
        <f t="shared" si="10"/>
        <v>x</v>
      </c>
      <c r="L125" s="117" t="str">
        <f t="shared" si="6"/>
        <v>x</v>
      </c>
      <c r="M125" s="122"/>
      <c r="N125" s="125"/>
      <c r="O125" s="120" t="e">
        <f>SUM(#REF!)</f>
        <v>#REF!</v>
      </c>
      <c r="P125" s="121" t="e">
        <f t="shared" si="8"/>
        <v>#REF!</v>
      </c>
      <c r="Q125" s="131" t="e">
        <f t="shared" si="9"/>
        <v>#REF!</v>
      </c>
      <c r="R125" s="132"/>
    </row>
    <row r="126" ht="23.25" spans="1:18">
      <c r="A126" s="81" t="s">
        <v>232</v>
      </c>
      <c r="B126" s="102" t="s">
        <v>85</v>
      </c>
      <c r="C126" s="82" t="s">
        <v>233</v>
      </c>
      <c r="D126" s="83" t="s">
        <v>43</v>
      </c>
      <c r="E126" s="84">
        <v>112</v>
      </c>
      <c r="F126" s="84">
        <v>310.22</v>
      </c>
      <c r="G126" s="85">
        <v>34744.64</v>
      </c>
      <c r="H126" s="62"/>
      <c r="I126" s="124"/>
      <c r="J126" s="117" t="str">
        <f t="shared" si="7"/>
        <v>x</v>
      </c>
      <c r="K126" s="117" t="str">
        <f t="shared" si="10"/>
        <v>x</v>
      </c>
      <c r="L126" s="117" t="str">
        <f t="shared" si="6"/>
        <v>x</v>
      </c>
      <c r="M126" s="122"/>
      <c r="N126" s="125">
        <v>1</v>
      </c>
      <c r="O126" s="120" t="e">
        <f>SUM(#REF!)</f>
        <v>#REF!</v>
      </c>
      <c r="P126" s="121" t="e">
        <f t="shared" si="8"/>
        <v>#REF!</v>
      </c>
      <c r="Q126" s="131" t="e">
        <f t="shared" si="9"/>
        <v>#REF!</v>
      </c>
      <c r="R126" s="132"/>
    </row>
    <row r="127" ht="13.5" spans="1:18">
      <c r="A127" s="48" t="s">
        <v>234</v>
      </c>
      <c r="B127" s="49"/>
      <c r="C127" s="50" t="s">
        <v>235</v>
      </c>
      <c r="D127" s="51">
        <v>0</v>
      </c>
      <c r="E127" s="52">
        <v>0</v>
      </c>
      <c r="F127" s="52">
        <v>0</v>
      </c>
      <c r="G127" s="53">
        <v>0</v>
      </c>
      <c r="H127" s="54">
        <v>66466.82</v>
      </c>
      <c r="I127" s="126" t="str">
        <f>IF(H127&gt;0,"X","")</f>
        <v>X</v>
      </c>
      <c r="J127" s="117" t="str">
        <f t="shared" si="7"/>
        <v>x</v>
      </c>
      <c r="K127" s="117" t="str">
        <f t="shared" si="10"/>
        <v>x</v>
      </c>
      <c r="L127" s="117" t="str">
        <f t="shared" si="6"/>
        <v>x</v>
      </c>
      <c r="M127" s="122"/>
      <c r="N127" s="127"/>
      <c r="O127" s="120" t="e">
        <f>SUM(#REF!)</f>
        <v>#REF!</v>
      </c>
      <c r="P127" s="121" t="e">
        <f t="shared" si="8"/>
        <v>#REF!</v>
      </c>
      <c r="Q127" s="131" t="e">
        <f t="shared" si="9"/>
        <v>#REF!</v>
      </c>
      <c r="R127" s="132"/>
    </row>
    <row r="128" spans="1:18">
      <c r="A128" s="68" t="s">
        <v>236</v>
      </c>
      <c r="B128" s="96"/>
      <c r="C128" s="78" t="s">
        <v>237</v>
      </c>
      <c r="D128" s="64">
        <v>0</v>
      </c>
      <c r="E128" s="79">
        <v>0</v>
      </c>
      <c r="F128" s="79">
        <v>0</v>
      </c>
      <c r="G128" s="80">
        <v>0</v>
      </c>
      <c r="H128" s="62"/>
      <c r="I128" s="126" t="str">
        <f>IF(SUM(G129:G130)&gt;0,"xx","")</f>
        <v>xx</v>
      </c>
      <c r="J128" s="117" t="str">
        <f t="shared" si="7"/>
        <v>x</v>
      </c>
      <c r="K128" s="117" t="str">
        <f t="shared" si="10"/>
        <v>x</v>
      </c>
      <c r="L128" s="117" t="str">
        <f t="shared" si="6"/>
        <v>x</v>
      </c>
      <c r="M128" s="122"/>
      <c r="N128" s="127"/>
      <c r="O128" s="120" t="e">
        <f>SUM(#REF!)</f>
        <v>#REF!</v>
      </c>
      <c r="P128" s="121" t="e">
        <f t="shared" si="8"/>
        <v>#REF!</v>
      </c>
      <c r="Q128" s="131" t="e">
        <f t="shared" si="9"/>
        <v>#REF!</v>
      </c>
      <c r="R128" s="132"/>
    </row>
    <row r="129" spans="1:18">
      <c r="A129" s="63" t="s">
        <v>238</v>
      </c>
      <c r="B129" s="96"/>
      <c r="C129" s="57" t="s">
        <v>239</v>
      </c>
      <c r="D129" s="134">
        <v>0</v>
      </c>
      <c r="E129" s="79">
        <v>0</v>
      </c>
      <c r="F129" s="79">
        <v>0</v>
      </c>
      <c r="G129" s="80">
        <v>0</v>
      </c>
      <c r="H129" s="62"/>
      <c r="I129" s="126" t="str">
        <f>IF(SUM(G130:G130)&gt;0,"xx","")</f>
        <v>xx</v>
      </c>
      <c r="J129" s="117" t="str">
        <f t="shared" si="7"/>
        <v>x</v>
      </c>
      <c r="K129" s="117" t="str">
        <f t="shared" si="10"/>
        <v>x</v>
      </c>
      <c r="L129" s="117" t="str">
        <f t="shared" si="6"/>
        <v>x</v>
      </c>
      <c r="M129" s="122"/>
      <c r="N129" s="127"/>
      <c r="O129" s="120" t="e">
        <f>SUM(#REF!)</f>
        <v>#REF!</v>
      </c>
      <c r="P129" s="121" t="e">
        <f t="shared" si="8"/>
        <v>#REF!</v>
      </c>
      <c r="Q129" s="131" t="e">
        <f t="shared" si="9"/>
        <v>#REF!</v>
      </c>
      <c r="R129" s="132"/>
    </row>
    <row r="130" spans="1:18">
      <c r="A130" s="70">
        <v>97114</v>
      </c>
      <c r="B130" s="96" t="s">
        <v>33</v>
      </c>
      <c r="C130" s="66" t="s">
        <v>240</v>
      </c>
      <c r="D130" s="64" t="s">
        <v>35</v>
      </c>
      <c r="E130" s="67">
        <v>1559.5</v>
      </c>
      <c r="F130" s="67">
        <v>0.54</v>
      </c>
      <c r="G130" s="67">
        <v>842.13</v>
      </c>
      <c r="H130" s="62"/>
      <c r="I130" s="124"/>
      <c r="J130" s="117" t="str">
        <f t="shared" si="7"/>
        <v>x</v>
      </c>
      <c r="K130" s="117" t="str">
        <f t="shared" si="10"/>
        <v>x</v>
      </c>
      <c r="L130" s="117" t="str">
        <f t="shared" si="6"/>
        <v>x</v>
      </c>
      <c r="M130" s="122"/>
      <c r="N130" s="125">
        <v>0</v>
      </c>
      <c r="O130" s="120" t="e">
        <f>SUM(#REF!)</f>
        <v>#REF!</v>
      </c>
      <c r="P130" s="121" t="e">
        <f t="shared" si="8"/>
        <v>#REF!</v>
      </c>
      <c r="Q130" s="131" t="e">
        <f t="shared" si="9"/>
        <v>#REF!</v>
      </c>
      <c r="R130" s="132"/>
    </row>
    <row r="131" spans="1:18">
      <c r="A131" s="68" t="s">
        <v>241</v>
      </c>
      <c r="B131" s="96"/>
      <c r="C131" s="78" t="s">
        <v>242</v>
      </c>
      <c r="D131" s="100"/>
      <c r="E131" s="79">
        <v>0</v>
      </c>
      <c r="F131" s="79">
        <v>0</v>
      </c>
      <c r="G131" s="80">
        <v>0</v>
      </c>
      <c r="H131" s="62"/>
      <c r="I131" s="126" t="str">
        <f>IF(SUM(G132:G133)&gt;0,"xx","")</f>
        <v>xx</v>
      </c>
      <c r="J131" s="117" t="str">
        <f t="shared" si="7"/>
        <v>x</v>
      </c>
      <c r="K131" s="117" t="str">
        <f t="shared" si="10"/>
        <v>x</v>
      </c>
      <c r="L131" s="117" t="str">
        <f t="shared" si="6"/>
        <v>x</v>
      </c>
      <c r="M131" s="122"/>
      <c r="N131" s="127"/>
      <c r="O131" s="120" t="e">
        <f>SUM(#REF!)</f>
        <v>#REF!</v>
      </c>
      <c r="P131" s="121" t="e">
        <f t="shared" si="8"/>
        <v>#REF!</v>
      </c>
      <c r="Q131" s="131" t="e">
        <f t="shared" si="9"/>
        <v>#REF!</v>
      </c>
      <c r="R131" s="132"/>
    </row>
    <row r="132" spans="1:18">
      <c r="A132" s="68" t="s">
        <v>243</v>
      </c>
      <c r="B132" s="96"/>
      <c r="C132" s="78" t="s">
        <v>244</v>
      </c>
      <c r="D132" s="100"/>
      <c r="E132" s="79">
        <v>0</v>
      </c>
      <c r="F132" s="79">
        <v>0</v>
      </c>
      <c r="G132" s="80">
        <v>0</v>
      </c>
      <c r="H132" s="62"/>
      <c r="I132" s="126" t="str">
        <f>IF(SUM(G133:G133)&gt;0,"xx","")</f>
        <v>xx</v>
      </c>
      <c r="J132" s="117" t="str">
        <f t="shared" si="7"/>
        <v>x</v>
      </c>
      <c r="K132" s="117" t="str">
        <f t="shared" si="10"/>
        <v>x</v>
      </c>
      <c r="L132" s="117" t="str">
        <f t="shared" si="6"/>
        <v>x</v>
      </c>
      <c r="M132" s="122"/>
      <c r="N132" s="127"/>
      <c r="O132" s="120" t="e">
        <f>SUM(#REF!)</f>
        <v>#REF!</v>
      </c>
      <c r="P132" s="121" t="e">
        <f t="shared" si="8"/>
        <v>#REF!</v>
      </c>
      <c r="Q132" s="131" t="e">
        <f t="shared" si="9"/>
        <v>#REF!</v>
      </c>
      <c r="R132" s="132"/>
    </row>
    <row r="133" spans="1:18">
      <c r="A133" s="70">
        <v>98524</v>
      </c>
      <c r="B133" s="96" t="s">
        <v>33</v>
      </c>
      <c r="C133" s="66" t="s">
        <v>245</v>
      </c>
      <c r="D133" s="64" t="s">
        <v>43</v>
      </c>
      <c r="E133" s="85">
        <v>150</v>
      </c>
      <c r="F133" s="67">
        <v>4.5</v>
      </c>
      <c r="G133" s="80">
        <v>675</v>
      </c>
      <c r="H133" s="62"/>
      <c r="I133" s="124"/>
      <c r="J133" s="117" t="str">
        <f t="shared" si="7"/>
        <v>x</v>
      </c>
      <c r="K133" s="117" t="str">
        <f t="shared" si="10"/>
        <v>x</v>
      </c>
      <c r="L133" s="117" t="str">
        <f t="shared" si="6"/>
        <v>x</v>
      </c>
      <c r="M133" s="122"/>
      <c r="N133" s="125">
        <v>0</v>
      </c>
      <c r="O133" s="120" t="e">
        <f>SUM(#REF!)</f>
        <v>#REF!</v>
      </c>
      <c r="P133" s="121" t="e">
        <f t="shared" si="8"/>
        <v>#REF!</v>
      </c>
      <c r="Q133" s="131" t="e">
        <f t="shared" si="9"/>
        <v>#REF!</v>
      </c>
      <c r="R133" s="132"/>
    </row>
    <row r="134" ht="27.95" customHeight="1" spans="1:18">
      <c r="A134" s="68" t="s">
        <v>82</v>
      </c>
      <c r="B134" s="96"/>
      <c r="C134" s="78" t="s">
        <v>246</v>
      </c>
      <c r="D134" s="64"/>
      <c r="E134" s="79">
        <v>0</v>
      </c>
      <c r="F134" s="79">
        <v>0</v>
      </c>
      <c r="G134" s="80">
        <v>0</v>
      </c>
      <c r="H134" s="62"/>
      <c r="I134" s="126" t="str">
        <f>IF(SUM(G135:G138)&gt;0,"xx","")</f>
        <v>xx</v>
      </c>
      <c r="J134" s="117" t="str">
        <f t="shared" si="7"/>
        <v>x</v>
      </c>
      <c r="K134" s="117" t="str">
        <f t="shared" si="10"/>
        <v>x</v>
      </c>
      <c r="L134" s="117" t="str">
        <f t="shared" si="6"/>
        <v>x</v>
      </c>
      <c r="M134" s="122"/>
      <c r="N134" s="127"/>
      <c r="O134" s="120" t="e">
        <f>SUM(#REF!)</f>
        <v>#REF!</v>
      </c>
      <c r="P134" s="121" t="e">
        <f t="shared" si="8"/>
        <v>#REF!</v>
      </c>
      <c r="Q134" s="131" t="e">
        <f t="shared" si="9"/>
        <v>#REF!</v>
      </c>
      <c r="R134" s="132"/>
    </row>
    <row r="135" spans="1:18">
      <c r="A135" s="81" t="s">
        <v>247</v>
      </c>
      <c r="B135" s="102" t="s">
        <v>85</v>
      </c>
      <c r="C135" s="82" t="s">
        <v>248</v>
      </c>
      <c r="D135" s="83" t="s">
        <v>168</v>
      </c>
      <c r="E135" s="84">
        <v>2</v>
      </c>
      <c r="F135" s="84">
        <v>2778.34</v>
      </c>
      <c r="G135" s="85">
        <v>5556.68</v>
      </c>
      <c r="H135" s="62"/>
      <c r="I135" s="124"/>
      <c r="J135" s="117" t="str">
        <f t="shared" si="7"/>
        <v>x</v>
      </c>
      <c r="K135" s="117" t="str">
        <f t="shared" si="10"/>
        <v>x</v>
      </c>
      <c r="L135" s="117" t="str">
        <f t="shared" ref="L135:L143" si="11">K135</f>
        <v>x</v>
      </c>
      <c r="M135" s="122"/>
      <c r="N135" s="125"/>
      <c r="O135" s="120" t="e">
        <f>SUM(#REF!)</f>
        <v>#REF!</v>
      </c>
      <c r="P135" s="121" t="e">
        <f t="shared" si="8"/>
        <v>#REF!</v>
      </c>
      <c r="Q135" s="131" t="e">
        <f t="shared" si="9"/>
        <v>#REF!</v>
      </c>
      <c r="R135" s="132"/>
    </row>
    <row r="136" ht="22.5" spans="1:18">
      <c r="A136" s="81" t="s">
        <v>249</v>
      </c>
      <c r="B136" s="102" t="s">
        <v>85</v>
      </c>
      <c r="C136" s="82" t="s">
        <v>250</v>
      </c>
      <c r="D136" s="83" t="s">
        <v>168</v>
      </c>
      <c r="E136" s="84">
        <v>1</v>
      </c>
      <c r="F136" s="84">
        <v>3211.3</v>
      </c>
      <c r="G136" s="85">
        <v>3211.3</v>
      </c>
      <c r="H136" s="62"/>
      <c r="I136" s="124"/>
      <c r="J136" s="117" t="str">
        <f t="shared" si="7"/>
        <v>x</v>
      </c>
      <c r="K136" s="117" t="str">
        <f t="shared" si="10"/>
        <v>x</v>
      </c>
      <c r="L136" s="117" t="str">
        <f t="shared" si="11"/>
        <v>x</v>
      </c>
      <c r="M136" s="122"/>
      <c r="N136" s="125"/>
      <c r="O136" s="120" t="e">
        <f>SUM(#REF!)</f>
        <v>#REF!</v>
      </c>
      <c r="P136" s="121" t="e">
        <f t="shared" si="8"/>
        <v>#REF!</v>
      </c>
      <c r="Q136" s="131" t="e">
        <f t="shared" si="9"/>
        <v>#REF!</v>
      </c>
      <c r="R136" s="132"/>
    </row>
    <row r="137" ht="22.5" spans="1:18">
      <c r="A137" s="81" t="s">
        <v>251</v>
      </c>
      <c r="B137" s="102" t="s">
        <v>85</v>
      </c>
      <c r="C137" s="82" t="s">
        <v>252</v>
      </c>
      <c r="D137" s="83" t="s">
        <v>168</v>
      </c>
      <c r="E137" s="84">
        <v>2</v>
      </c>
      <c r="F137" s="84">
        <v>2461.86</v>
      </c>
      <c r="G137" s="85">
        <v>4923.72</v>
      </c>
      <c r="H137" s="62"/>
      <c r="I137" s="124"/>
      <c r="J137" s="117" t="str">
        <f t="shared" ref="J137:J138" si="12">IF(I137="X","x",IF(I137="xx","x",IF(G137&gt;0,"x","")))</f>
        <v>x</v>
      </c>
      <c r="K137" s="117" t="str">
        <f t="shared" si="10"/>
        <v>x</v>
      </c>
      <c r="L137" s="117" t="str">
        <f t="shared" si="11"/>
        <v>x</v>
      </c>
      <c r="M137" s="122"/>
      <c r="N137" s="125"/>
      <c r="O137" s="120" t="e">
        <f>SUM(#REF!)</f>
        <v>#REF!</v>
      </c>
      <c r="P137" s="121" t="e">
        <f t="shared" ref="P137:P142" si="13">G137-O137</f>
        <v>#REF!</v>
      </c>
      <c r="Q137" s="131" t="e">
        <f t="shared" ref="Q137:Q142" si="14">IF(P137=0,0,IF(P137&gt;0,"c","b"))</f>
        <v>#REF!</v>
      </c>
      <c r="R137" s="132"/>
    </row>
    <row r="138" ht="13.5" spans="1:18">
      <c r="A138" s="81" t="s">
        <v>253</v>
      </c>
      <c r="B138" s="102" t="s">
        <v>174</v>
      </c>
      <c r="C138" s="82" t="s">
        <v>254</v>
      </c>
      <c r="D138" s="83" t="s">
        <v>54</v>
      </c>
      <c r="E138" s="84">
        <v>1</v>
      </c>
      <c r="F138" s="84">
        <v>51257.99</v>
      </c>
      <c r="G138" s="85">
        <v>51257.99</v>
      </c>
      <c r="H138" s="62"/>
      <c r="I138" s="124"/>
      <c r="J138" s="117" t="str">
        <f t="shared" si="12"/>
        <v>x</v>
      </c>
      <c r="K138" s="117" t="str">
        <f t="shared" si="10"/>
        <v>x</v>
      </c>
      <c r="L138" s="117" t="str">
        <f t="shared" si="11"/>
        <v>x</v>
      </c>
      <c r="M138" s="122"/>
      <c r="N138" s="125"/>
      <c r="O138" s="120" t="e">
        <f>SUM(#REF!)</f>
        <v>#REF!</v>
      </c>
      <c r="P138" s="121" t="e">
        <f t="shared" si="13"/>
        <v>#REF!</v>
      </c>
      <c r="Q138" s="131" t="e">
        <f t="shared" si="14"/>
        <v>#REF!</v>
      </c>
      <c r="R138" s="132"/>
    </row>
    <row r="139" ht="13.5" spans="1:18">
      <c r="A139" s="48" t="s">
        <v>255</v>
      </c>
      <c r="B139" s="49"/>
      <c r="C139" s="50" t="s">
        <v>256</v>
      </c>
      <c r="D139" s="51"/>
      <c r="E139" s="52">
        <v>0</v>
      </c>
      <c r="F139" s="52">
        <v>0</v>
      </c>
      <c r="G139" s="53">
        <v>0</v>
      </c>
      <c r="H139" s="54">
        <v>2086.92</v>
      </c>
      <c r="I139" s="126" t="str">
        <f>IF(H139&gt;0,"X","")</f>
        <v>X</v>
      </c>
      <c r="J139" s="117" t="str">
        <f t="shared" ref="J139:J142" si="15">IF(I139="X","x",IF(I139="xx","x",IF(G139&gt;0,"x","")))</f>
        <v>x</v>
      </c>
      <c r="K139" s="117" t="str">
        <f t="shared" ref="K139:K142" si="16">IF(I139="X","x",IF(I139="xx","x",IF(G139&gt;0,"x","")))</f>
        <v>x</v>
      </c>
      <c r="L139" s="117" t="str">
        <f t="shared" si="11"/>
        <v>x</v>
      </c>
      <c r="M139" s="122"/>
      <c r="N139" s="127"/>
      <c r="O139" s="120" t="e">
        <f>SUM(#REF!)</f>
        <v>#REF!</v>
      </c>
      <c r="P139" s="121" t="e">
        <f t="shared" si="13"/>
        <v>#REF!</v>
      </c>
      <c r="Q139" s="131" t="e">
        <f t="shared" si="14"/>
        <v>#REF!</v>
      </c>
      <c r="R139" s="132"/>
    </row>
    <row r="140" spans="1:18">
      <c r="A140" s="90" t="s">
        <v>257</v>
      </c>
      <c r="B140" s="138"/>
      <c r="C140" s="91" t="s">
        <v>258</v>
      </c>
      <c r="D140" s="139"/>
      <c r="E140" s="79">
        <v>0</v>
      </c>
      <c r="F140" s="79">
        <v>0</v>
      </c>
      <c r="G140" s="80">
        <v>0</v>
      </c>
      <c r="H140" s="62"/>
      <c r="I140" s="126" t="str">
        <f>IF(SUM(G141:G142)&gt;0,"xx","")</f>
        <v>xx</v>
      </c>
      <c r="J140" s="117" t="str">
        <f t="shared" si="15"/>
        <v>x</v>
      </c>
      <c r="K140" s="117" t="str">
        <f t="shared" si="16"/>
        <v>x</v>
      </c>
      <c r="L140" s="117" t="str">
        <f t="shared" si="11"/>
        <v>x</v>
      </c>
      <c r="M140" s="122"/>
      <c r="N140" s="127"/>
      <c r="O140" s="120" t="e">
        <f>SUM(#REF!)</f>
        <v>#REF!</v>
      </c>
      <c r="P140" s="121" t="e">
        <f t="shared" si="13"/>
        <v>#REF!</v>
      </c>
      <c r="Q140" s="131" t="e">
        <f t="shared" si="14"/>
        <v>#REF!</v>
      </c>
      <c r="R140" s="132"/>
    </row>
    <row r="141" spans="1:18">
      <c r="A141" s="140" t="s">
        <v>259</v>
      </c>
      <c r="B141" s="138"/>
      <c r="C141" s="78" t="s">
        <v>260</v>
      </c>
      <c r="D141" s="64"/>
      <c r="E141" s="85">
        <v>0</v>
      </c>
      <c r="F141" s="79">
        <v>0</v>
      </c>
      <c r="G141" s="80">
        <v>0</v>
      </c>
      <c r="H141" s="62"/>
      <c r="I141" s="126" t="str">
        <f>IF(SUM(G142:G142)&gt;0,"xx","")</f>
        <v>xx</v>
      </c>
      <c r="J141" s="117" t="str">
        <f t="shared" si="15"/>
        <v>x</v>
      </c>
      <c r="K141" s="117" t="str">
        <f t="shared" si="16"/>
        <v>x</v>
      </c>
      <c r="L141" s="117" t="str">
        <f t="shared" si="11"/>
        <v>x</v>
      </c>
      <c r="M141" s="122"/>
      <c r="N141" s="127"/>
      <c r="O141" s="120" t="e">
        <f>SUM(#REF!)</f>
        <v>#REF!</v>
      </c>
      <c r="P141" s="121" t="e">
        <f t="shared" si="13"/>
        <v>#REF!</v>
      </c>
      <c r="Q141" s="131" t="e">
        <f t="shared" si="14"/>
        <v>#REF!</v>
      </c>
      <c r="R141" s="132"/>
    </row>
    <row r="142" ht="13.5" spans="1:18">
      <c r="A142" s="141">
        <v>99814</v>
      </c>
      <c r="B142" s="96" t="s">
        <v>33</v>
      </c>
      <c r="C142" s="66" t="s">
        <v>261</v>
      </c>
      <c r="D142" s="64" t="s">
        <v>43</v>
      </c>
      <c r="E142" s="85">
        <v>748</v>
      </c>
      <c r="F142" s="67">
        <v>2.79</v>
      </c>
      <c r="G142" s="80">
        <v>2086.92</v>
      </c>
      <c r="H142" s="62"/>
      <c r="I142" s="124"/>
      <c r="J142" s="117" t="str">
        <f t="shared" si="15"/>
        <v>x</v>
      </c>
      <c r="K142" s="117" t="str">
        <f t="shared" si="16"/>
        <v>x</v>
      </c>
      <c r="L142" s="117" t="str">
        <f t="shared" si="11"/>
        <v>x</v>
      </c>
      <c r="M142" s="122"/>
      <c r="N142" s="125">
        <v>0</v>
      </c>
      <c r="O142" s="120" t="e">
        <f>SUM(#REF!)</f>
        <v>#REF!</v>
      </c>
      <c r="P142" s="121" t="e">
        <f t="shared" si="13"/>
        <v>#REF!</v>
      </c>
      <c r="Q142" s="131" t="e">
        <f t="shared" si="14"/>
        <v>#REF!</v>
      </c>
      <c r="R142" s="132"/>
    </row>
    <row r="143" ht="18" customHeight="1" spans="1:16">
      <c r="A143" s="142" t="s">
        <v>82</v>
      </c>
      <c r="B143" s="143"/>
      <c r="C143" s="144" t="s">
        <v>262</v>
      </c>
      <c r="D143" s="145"/>
      <c r="E143" s="52"/>
      <c r="F143" s="52"/>
      <c r="G143" s="53"/>
      <c r="H143" s="54">
        <v>634632.25</v>
      </c>
      <c r="I143" s="126" t="s">
        <v>82</v>
      </c>
      <c r="J143" s="117" t="s">
        <v>82</v>
      </c>
      <c r="K143" s="117" t="s">
        <v>82</v>
      </c>
      <c r="L143" s="117" t="str">
        <f t="shared" si="11"/>
        <v>x</v>
      </c>
      <c r="M143" s="118" t="s">
        <v>28</v>
      </c>
      <c r="N143" s="123"/>
      <c r="P143" s="147"/>
    </row>
    <row r="144" spans="7:7">
      <c r="G144" s="146"/>
    </row>
    <row r="145" spans="7:7">
      <c r="G145" s="146"/>
    </row>
  </sheetData>
  <sheetProtection formatColumns="0" formatRows="0" autoFilter="0"/>
  <printOptions horizontalCentered="1"/>
  <pageMargins left="0.78740157480315" right="0.78740157480315" top="0.393700787401575" bottom="0.393700787401575" header="0.511811023622047" footer="0.511811023622047"/>
  <pageSetup paperSize="9" scale="67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de Serviços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User</cp:lastModifiedBy>
  <dcterms:created xsi:type="dcterms:W3CDTF">2023-11-08T20:20:00Z</dcterms:created>
  <dcterms:modified xsi:type="dcterms:W3CDTF">2023-11-21T18:03:25Z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71AD55A9F426470A9C73AE1D32158D0F_12</vt:lpwstr>
  </property>
  <property fmtid="{D5CDD505-2E9C-101B-9397-08002B2CF9AE}" pid="3" name="KSOProductBuildVer">
    <vt:lpwstr>1046-12.2.0.13306</vt:lpwstr>
  </property>
</Properties>
</file>